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5A0062 - PAIN\1- DCE ET RC\AE ET ANNEXES\"/>
    </mc:Choice>
  </mc:AlternateContent>
  <bookViews>
    <workbookView xWindow="0" yWindow="45" windowWidth="11295" windowHeight="6975" firstSheet="23" activeTab="29"/>
  </bookViews>
  <sheets>
    <sheet name="LOT 1 CHU M PAIN PATIENT" sheetId="12" r:id="rId1"/>
    <sheet name="LOT 1 DQE" sheetId="30" r:id="rId2"/>
    <sheet name="LOT 2 CHU PP (tournée 1)" sheetId="18" r:id="rId3"/>
    <sheet name="LOT 2 DQE" sheetId="31" r:id="rId4"/>
    <sheet name="LOT 3 CHU PP (tournée 2)" sheetId="19" r:id="rId5"/>
    <sheet name="LOT 3 DQE" sheetId="32" r:id="rId6"/>
    <sheet name="LOT 4 CHU GERONTO PSY" sheetId="29" r:id="rId7"/>
    <sheet name="LOT 4 DQE" sheetId="33" r:id="rId8"/>
    <sheet name="LOT 5 CHU SELFS INTERNATS BIO" sheetId="28" r:id="rId9"/>
    <sheet name="LOT 5 DQE" sheetId="34" r:id="rId10"/>
    <sheet name="LOT 6 GALETTES ET ROYAUMES CHU" sheetId="20" r:id="rId11"/>
    <sheet name="DQE LOT 6" sheetId="35" r:id="rId12"/>
    <sheet name="LOT 7 CHU VIENNOISERIE CHU" sheetId="17" r:id="rId13"/>
    <sheet name="DQE LOT 7" sheetId="36" r:id="rId14"/>
    <sheet name="LOT 8 SETE" sheetId="22" r:id="rId15"/>
    <sheet name="DQE LOT 8" sheetId="37" r:id="rId16"/>
    <sheet name="LOT 9 LUNEL" sheetId="27" r:id="rId17"/>
    <sheet name="DQE LOT 9" sheetId="38" r:id="rId18"/>
    <sheet name="LOT 10 CLERMONT L" sheetId="21" r:id="rId19"/>
    <sheet name="DQE LOT 10" sheetId="39" r:id="rId20"/>
    <sheet name="LOT 11 CH LAMALOU " sheetId="6" r:id="rId21"/>
    <sheet name="DQE LOT 11" sheetId="40" r:id="rId22"/>
    <sheet name="LOT 12 CH LODEVE" sheetId="15" r:id="rId23"/>
    <sheet name="DQE LOT 12" sheetId="41" r:id="rId24"/>
    <sheet name="LOT 13 MILLAU" sheetId="23" r:id="rId25"/>
    <sheet name="DQE LOT 13" sheetId="42" r:id="rId26"/>
    <sheet name="LOT 14 EHPAD" sheetId="26" r:id="rId27"/>
    <sheet name="DQE LOT 14" sheetId="43" r:id="rId28"/>
    <sheet name="LOT 15 ST AFFRIQUE" sheetId="24" r:id="rId29"/>
    <sheet name="DQE LOT 15" sheetId="44" r:id="rId30"/>
    <sheet name="LOT 16" sheetId="45" r:id="rId31"/>
    <sheet name="DQE LOT 16" sheetId="46" r:id="rId32"/>
  </sheets>
  <externalReferences>
    <externalReference r:id="rId33"/>
    <externalReference r:id="rId34"/>
  </externalReferences>
  <definedNames>
    <definedName name="_xlnm.Print_Area" localSheetId="0">'LOT 1 CHU M PAIN PATIENT'!$B$1:$B$12</definedName>
  </definedNames>
  <calcPr calcId="162913"/>
</workbook>
</file>

<file path=xl/calcChain.xml><?xml version="1.0" encoding="utf-8"?>
<calcChain xmlns="http://schemas.openxmlformats.org/spreadsheetml/2006/main">
  <c r="D11" i="46" l="1"/>
  <c r="E11" i="46" s="1"/>
  <c r="A3" i="33"/>
  <c r="A2" i="32"/>
  <c r="A2" i="31"/>
  <c r="A2" i="19"/>
  <c r="A2" i="18"/>
  <c r="E16" i="44" l="1"/>
  <c r="E13" i="41"/>
  <c r="E14" i="40"/>
  <c r="E14" i="39"/>
  <c r="E21" i="38"/>
  <c r="L24" i="37"/>
  <c r="E18" i="36"/>
  <c r="E13" i="35"/>
  <c r="E16" i="33"/>
  <c r="E12" i="44" l="1"/>
  <c r="E13" i="44"/>
  <c r="E14" i="44"/>
  <c r="E15" i="44"/>
  <c r="E11" i="44"/>
  <c r="D12" i="44"/>
  <c r="D13" i="44"/>
  <c r="D14" i="44"/>
  <c r="D15" i="44"/>
  <c r="D11" i="44"/>
  <c r="D13" i="43"/>
  <c r="E13" i="43" s="1"/>
  <c r="D14" i="43"/>
  <c r="E14" i="43" s="1"/>
  <c r="D15" i="43"/>
  <c r="E15" i="43" s="1"/>
  <c r="D12" i="43"/>
  <c r="E12" i="43" s="1"/>
  <c r="E13" i="42"/>
  <c r="E14" i="42"/>
  <c r="E15" i="42"/>
  <c r="E16" i="42"/>
  <c r="E17" i="42"/>
  <c r="E19" i="42" s="1"/>
  <c r="E18" i="42"/>
  <c r="E12" i="42"/>
  <c r="D13" i="42"/>
  <c r="D14" i="42"/>
  <c r="D15" i="42"/>
  <c r="D16" i="42"/>
  <c r="D17" i="42"/>
  <c r="D18" i="42"/>
  <c r="D12" i="42"/>
  <c r="E12" i="41"/>
  <c r="E11" i="41"/>
  <c r="D12" i="41"/>
  <c r="D11" i="41"/>
  <c r="D12" i="40"/>
  <c r="E12" i="40" s="1"/>
  <c r="D13" i="40"/>
  <c r="E13" i="40" s="1"/>
  <c r="D11" i="40"/>
  <c r="E11" i="40" s="1"/>
  <c r="E12" i="39"/>
  <c r="E13" i="39"/>
  <c r="E11" i="39"/>
  <c r="D12" i="39"/>
  <c r="D13" i="39"/>
  <c r="D11" i="39"/>
  <c r="E12" i="38"/>
  <c r="E13" i="38"/>
  <c r="E14" i="38"/>
  <c r="E15" i="38"/>
  <c r="E16" i="38"/>
  <c r="E17" i="38"/>
  <c r="E18" i="38"/>
  <c r="E19" i="38"/>
  <c r="E20" i="38"/>
  <c r="E11" i="38"/>
  <c r="D12" i="38"/>
  <c r="D13" i="38"/>
  <c r="D14" i="38"/>
  <c r="D15" i="38"/>
  <c r="D16" i="38"/>
  <c r="D17" i="38"/>
  <c r="D18" i="38"/>
  <c r="D19" i="38"/>
  <c r="D20" i="38"/>
  <c r="D11" i="38"/>
  <c r="K14" i="37"/>
  <c r="K15" i="37"/>
  <c r="K16" i="37"/>
  <c r="K17" i="37"/>
  <c r="K18" i="37"/>
  <c r="K19" i="37"/>
  <c r="K20" i="37"/>
  <c r="K21" i="37"/>
  <c r="K22" i="37"/>
  <c r="K23" i="37"/>
  <c r="K13" i="37"/>
  <c r="E11" i="36"/>
  <c r="E12" i="36"/>
  <c r="E13" i="36"/>
  <c r="E14" i="36"/>
  <c r="E15" i="36"/>
  <c r="E16" i="36"/>
  <c r="E17" i="36"/>
  <c r="E10" i="36"/>
  <c r="D11" i="36"/>
  <c r="D12" i="36"/>
  <c r="D13" i="36"/>
  <c r="D14" i="36"/>
  <c r="D15" i="36"/>
  <c r="D16" i="36"/>
  <c r="D17" i="36"/>
  <c r="D10" i="36"/>
  <c r="E12" i="35"/>
  <c r="E11" i="35"/>
  <c r="D12" i="35"/>
  <c r="D11" i="35"/>
  <c r="E13" i="34"/>
  <c r="E17" i="34"/>
  <c r="E11" i="34"/>
  <c r="D12" i="34"/>
  <c r="E12" i="34" s="1"/>
  <c r="D13" i="34"/>
  <c r="D14" i="34"/>
  <c r="E14" i="34" s="1"/>
  <c r="D15" i="34"/>
  <c r="E15" i="34" s="1"/>
  <c r="D16" i="34"/>
  <c r="E16" i="34" s="1"/>
  <c r="D17" i="34"/>
  <c r="D11" i="34"/>
  <c r="E13" i="33"/>
  <c r="D14" i="33"/>
  <c r="E14" i="33" s="1"/>
  <c r="D15" i="33"/>
  <c r="E15" i="33" s="1"/>
  <c r="D13" i="33"/>
  <c r="J23" i="37"/>
  <c r="J22" i="37"/>
  <c r="J21" i="37"/>
  <c r="J20" i="37"/>
  <c r="J19" i="37"/>
  <c r="J18" i="37"/>
  <c r="J17" i="37"/>
  <c r="J16" i="37"/>
  <c r="J15" i="37"/>
  <c r="J14" i="37"/>
  <c r="J13" i="37"/>
  <c r="A1" i="34"/>
  <c r="A1" i="33"/>
  <c r="E11" i="32"/>
  <c r="D11" i="32"/>
  <c r="D10" i="32"/>
  <c r="E10" i="32" s="1"/>
  <c r="E12" i="32" s="1"/>
  <c r="C11" i="32"/>
  <c r="C10" i="32"/>
  <c r="D10" i="31"/>
  <c r="E10" i="31" s="1"/>
  <c r="D9" i="31"/>
  <c r="E9" i="31" s="1"/>
  <c r="C10" i="31"/>
  <c r="C9" i="31"/>
  <c r="D10" i="30"/>
  <c r="E10" i="30" s="1"/>
  <c r="E11" i="30" s="1"/>
  <c r="E18" i="34" l="1"/>
  <c r="E16" i="43"/>
  <c r="L20" i="37"/>
  <c r="L23" i="37"/>
  <c r="L19" i="37"/>
  <c r="L15" i="37"/>
  <c r="L22" i="37"/>
  <c r="L18" i="37"/>
  <c r="L14" i="37"/>
  <c r="L13" i="37"/>
  <c r="L16" i="37"/>
  <c r="L21" i="37"/>
  <c r="L17" i="37"/>
  <c r="A3" i="29"/>
  <c r="A1" i="29" l="1"/>
  <c r="A3" i="28" l="1"/>
  <c r="A3" i="34" s="1"/>
  <c r="A2" i="20" s="1"/>
  <c r="A2" i="35" s="1"/>
  <c r="A2" i="17" s="1"/>
  <c r="A2" i="36" s="1"/>
  <c r="A3" i="22" s="1"/>
  <c r="A3" i="37" s="1"/>
  <c r="A3" i="27" s="1"/>
  <c r="A3" i="38" s="1"/>
  <c r="A3" i="21" s="1"/>
  <c r="A3" i="39" s="1"/>
  <c r="A2" i="6" s="1"/>
  <c r="A3" i="40" s="1"/>
  <c r="A3" i="15" s="1"/>
  <c r="A3" i="41" s="1"/>
  <c r="A3" i="23" s="1"/>
  <c r="A3" i="42" s="1"/>
  <c r="A3" i="26" s="1"/>
  <c r="A3" i="43" s="1"/>
  <c r="A3" i="24" s="1"/>
  <c r="A3" i="44" s="1"/>
  <c r="A1" i="28"/>
</calcChain>
</file>

<file path=xl/sharedStrings.xml><?xml version="1.0" encoding="utf-8"?>
<sst xmlns="http://schemas.openxmlformats.org/spreadsheetml/2006/main" count="705" uniqueCount="164">
  <si>
    <t>Baguette sans sel 200 g</t>
  </si>
  <si>
    <t>Pain complet 50 g</t>
  </si>
  <si>
    <t>Pain sans sel 50 g</t>
  </si>
  <si>
    <t>Pain 50 g salé</t>
  </si>
  <si>
    <t>Flute 400 g</t>
  </si>
  <si>
    <t>Pain au chocolat 60-80 g</t>
  </si>
  <si>
    <t>Croissant pur beurre 55 - 60 g</t>
  </si>
  <si>
    <t>Brioche au sucre 50 - 60 g</t>
  </si>
  <si>
    <t>Pain aux raisins 70-80 g</t>
  </si>
  <si>
    <t>Mini croissant pur beurre 20-30 g</t>
  </si>
  <si>
    <t>Mini pain au chocolat 20-30 g</t>
  </si>
  <si>
    <t>Mini pain au raisin 30-40 g</t>
  </si>
  <si>
    <t>Pain au lait 50 -60 g</t>
  </si>
  <si>
    <t>sous lot 1</t>
  </si>
  <si>
    <t>sous lot 2</t>
  </si>
  <si>
    <t>sous lot 3</t>
  </si>
  <si>
    <t>sous lot 4</t>
  </si>
  <si>
    <t>sous lot 5</t>
  </si>
  <si>
    <t>sous lot 6</t>
  </si>
  <si>
    <t>sous lot 7</t>
  </si>
  <si>
    <t>sous lot 8</t>
  </si>
  <si>
    <t>DESIGNATION DES FOURNITURES (grammage +/- 10 %)</t>
  </si>
  <si>
    <t>Pain 400 g salé</t>
  </si>
  <si>
    <t>LOT RESERVE (article 3 du RC)</t>
  </si>
  <si>
    <t xml:space="preserve">Brioche ronde au sucre 50 à 60 g </t>
  </si>
  <si>
    <t xml:space="preserve">PETIT PAIN 50 Gr </t>
  </si>
  <si>
    <t>PAIN SANS SEL 250 Gr</t>
  </si>
  <si>
    <t>CROISSANTS AU BEURRE 55 -60 G</t>
  </si>
  <si>
    <t>PAIN AU CHOCOLAT 60-80 G</t>
  </si>
  <si>
    <t>FOUACE DE 1 Kg</t>
  </si>
  <si>
    <t>Pain de 1kg5 (miche)</t>
  </si>
  <si>
    <t>Flûte 500grs</t>
  </si>
  <si>
    <t>Pain individuel 50gr</t>
  </si>
  <si>
    <t>Pain 40g</t>
  </si>
  <si>
    <t>Pain 40 g sans sel</t>
  </si>
  <si>
    <t>Pain 60 g</t>
  </si>
  <si>
    <t>Pain 60 g sans sel</t>
  </si>
  <si>
    <t>Baguette 200 g</t>
  </si>
  <si>
    <t>Pain 400 g</t>
  </si>
  <si>
    <t>Pain bagnat 150-200 g</t>
  </si>
  <si>
    <t>sous lot 9</t>
  </si>
  <si>
    <t>Croissant 50 g</t>
  </si>
  <si>
    <t>sous lot 10</t>
  </si>
  <si>
    <t>Brioche au sucre 50-70 g</t>
  </si>
  <si>
    <t>AFFAIRE 25A0062</t>
  </si>
  <si>
    <t xml:space="preserve">Lot 1 : Fourniture et livraison de PAIN pour les patients du CHU de Montpellier </t>
  </si>
  <si>
    <t xml:space="preserve">Lot 6 : Fourniture et livraison de PATISSERIES pour les patients du CHU de Montpellier </t>
  </si>
  <si>
    <t>Lot 7 : Fourniture et livraison de viennoiseries pour le CHU de Montpellier</t>
  </si>
  <si>
    <t>Mini (croissant/pain au chocolat/pains aux raisisns/20 à 30 g</t>
  </si>
  <si>
    <t>Lot 2 : Fourniture et livraison de PAIN (tournée 1) - Pain PATIENTS</t>
  </si>
  <si>
    <t>Lot 3 : Fourniture et livraison de PAIN (tournée 2) - PAIN PATIENTS</t>
  </si>
  <si>
    <t>Pain salé  50 g</t>
  </si>
  <si>
    <t>Pain salé 50 g</t>
  </si>
  <si>
    <t>Lot 9 : Fourniture et livraison de PAIN et VIENNOISERIE pour le Centre Hospitalier de Lunel</t>
  </si>
  <si>
    <t>Lot 10 : Fourniture et livraison de PAIN et VIENNOISERIE pour le Centre Hospitalier de CLERMONT L HERAULT</t>
  </si>
  <si>
    <t>Lot 11 : Fourniture et livraison de PAIN et VIENNOISERIE pour le Centre Hospitalier de Lamalou Les Bains</t>
  </si>
  <si>
    <t>Lot 12 : Fourniture et livraison de PAIN et VIENNOISERIE pour le Centre Hospitalier de LODEVE</t>
  </si>
  <si>
    <t>Lot 13 : Fourniture et livraison de PAIN et VIENNOISERIE pour le Centre Hospitalier de MILLAU</t>
  </si>
  <si>
    <t>Lot 14 : Fourniture et livraison de PAIN et VIENNOISERIE pour l'EHPAD DE MILLAU</t>
  </si>
  <si>
    <t>Lot 15 : Fourniture et livraison de PAINS et VIENNOISERIES pour le Centre Hospitalier de ST AFFRIQUE</t>
  </si>
  <si>
    <t>Royaume aux fruits avec couronne sans fève 8 à 12 personnes</t>
  </si>
  <si>
    <t>Galette des rois frangipane sans fève 8 à 12 personnes</t>
  </si>
  <si>
    <t>LOT 6</t>
  </si>
  <si>
    <t>LOT 1</t>
  </si>
  <si>
    <t>SOUS LOT 1</t>
  </si>
  <si>
    <t xml:space="preserve">LOT 2 </t>
  </si>
  <si>
    <t>SOUS LOT 2</t>
  </si>
  <si>
    <t xml:space="preserve">LOT 3 </t>
  </si>
  <si>
    <t>LOT 4</t>
  </si>
  <si>
    <t>SOUS LOT 3</t>
  </si>
  <si>
    <t>LOT 5</t>
  </si>
  <si>
    <t>SOUS LOT 4</t>
  </si>
  <si>
    <t>SOUS LOT 5</t>
  </si>
  <si>
    <t xml:space="preserve">SOUS LOT 6 </t>
  </si>
  <si>
    <t>SOUS LOT 7</t>
  </si>
  <si>
    <t>LOT 7</t>
  </si>
  <si>
    <t>SOUS LOT 6</t>
  </si>
  <si>
    <t>SOUS LOT 8</t>
  </si>
  <si>
    <t>SOUS LOT 9</t>
  </si>
  <si>
    <t>LOT 8</t>
  </si>
  <si>
    <t>SOUS LOT 10</t>
  </si>
  <si>
    <t>SOUS LOT 11</t>
  </si>
  <si>
    <t>Croissant au beurre 50 - 60 g</t>
  </si>
  <si>
    <t>Pain au chocolat 50-60 gr</t>
  </si>
  <si>
    <t>Galette frangipane 8 à 12 personnes</t>
  </si>
  <si>
    <t>Royaume au sucre avec couronne 8 à 12 personnes</t>
  </si>
  <si>
    <t>Pain complet tranché 400 gr BIO</t>
  </si>
  <si>
    <t>Baguette de 250 Gr BIO</t>
  </si>
  <si>
    <t>Pain salé 50 g **</t>
  </si>
  <si>
    <t>Pain bagnat 150-200 g **</t>
  </si>
  <si>
    <t>Pain sandwich (demie baguette) 120-140 g **</t>
  </si>
  <si>
    <t>Pain Céréales et Festifs 50 gr **</t>
  </si>
  <si>
    <t>Baguette Cereales et festives 250gr **</t>
  </si>
  <si>
    <t>Baguette 200grs</t>
  </si>
  <si>
    <t>Croissant Pur beurre 45-60grs</t>
  </si>
  <si>
    <t>Part de fouace</t>
  </si>
  <si>
    <t>Pain au chocolat 50-60 g</t>
  </si>
  <si>
    <t>Croissant au beurre 55 -60 G</t>
  </si>
  <si>
    <t>Croissant nature 55 g - 65 g</t>
  </si>
  <si>
    <t>Pain au chocolat 55 g - 65 g</t>
  </si>
  <si>
    <t>REPONSE DU CANDIDAT</t>
  </si>
  <si>
    <t>Référence fournisseur</t>
  </si>
  <si>
    <t>Nom du produit</t>
  </si>
  <si>
    <t>Prix Unitaire EURO</t>
  </si>
  <si>
    <t>TAUX DE TVA</t>
  </si>
  <si>
    <t>Conditionnement</t>
  </si>
  <si>
    <t>HT</t>
  </si>
  <si>
    <t>TTC</t>
  </si>
  <si>
    <t xml:space="preserve">Annexe 1 à l'acte d'engagement : Bordereau de prix du titulaire </t>
  </si>
  <si>
    <t>LOT 9</t>
  </si>
  <si>
    <t>LOT 10</t>
  </si>
  <si>
    <t>LOT 11</t>
  </si>
  <si>
    <t>LOT 12</t>
  </si>
  <si>
    <t>Sous lot 1</t>
  </si>
  <si>
    <t>Sous lot 2</t>
  </si>
  <si>
    <t>LOT 13</t>
  </si>
  <si>
    <t>LOT 14</t>
  </si>
  <si>
    <t>LOT 15</t>
  </si>
  <si>
    <t xml:space="preserve">% DE REMISE SUR CATALOGUE pour produits similaires et de même nature </t>
  </si>
  <si>
    <t>%</t>
  </si>
  <si>
    <t>ESTIMATION ANNUELLE DES BESOINS</t>
  </si>
  <si>
    <t>Annexe 1 à l'acte d'engagement : DETAIL QUANTITATIF ESTIMATIF (DQE)</t>
  </si>
  <si>
    <t>NE PAS REMPLIR CETTE FEUILLE (FORMULES AUTOMATIQUES)</t>
  </si>
  <si>
    <t xml:space="preserve">PRIX UNITAIRE TTC </t>
  </si>
  <si>
    <t>TOTAL TTC</t>
  </si>
  <si>
    <t>QUANTITE</t>
  </si>
  <si>
    <t>SETE</t>
  </si>
  <si>
    <t>MARSEILLAN - AGDE</t>
  </si>
  <si>
    <t>VIAS</t>
  </si>
  <si>
    <t>HOPITAL ST CLAIR</t>
  </si>
  <si>
    <t>HOPITAL PSYCHIATRIQUE</t>
  </si>
  <si>
    <t>PERGOLINES</t>
  </si>
  <si>
    <t>EHPAD CLAUDE GOUDET</t>
  </si>
  <si>
    <t>HOPITAL ST LOUP</t>
  </si>
  <si>
    <t>EHPAD LAURENT ANTOINE</t>
  </si>
  <si>
    <t>EHPAD L'ESTANOL</t>
  </si>
  <si>
    <t>TOTAL</t>
  </si>
  <si>
    <t>Lot 4 : Fourniture et livraison de PAIN BIOLOGIQUE pour le CHU de Montpellier à destination des longs séjours de l'Hôpital La Colombière Bellevue Balmes et secteur de Psychiatrie (sauf la cafétéria)</t>
  </si>
  <si>
    <t xml:space="preserve">Pain rond sans sel 50 g </t>
  </si>
  <si>
    <t xml:space="preserve">Pain rond salé 50 g </t>
  </si>
  <si>
    <t>Pain complet tranché 350 g</t>
  </si>
  <si>
    <t>Pain de campagne  400 Gr BIO</t>
  </si>
  <si>
    <r>
      <t xml:space="preserve">Lot 5 : Fourniture et livraison de PAIN pour le CHU de Montpellier à destination des selfs, du SAMU, des internats et de l'Hôpital La Colombière </t>
    </r>
    <r>
      <rPr>
        <b/>
        <sz val="10"/>
        <color rgb="FFFF0000"/>
        <rFont val="Calibri"/>
        <family val="2"/>
        <scheme val="minor"/>
      </rPr>
      <t>(fabriqué à base de farine issue du commerce équitable)**</t>
    </r>
  </si>
  <si>
    <t>Pain de campagne tranché de 350 Gr **</t>
  </si>
  <si>
    <t>Baguette Cereales et festives 350 gr **</t>
  </si>
  <si>
    <r>
      <t>Lot 8 : Fourniture et livraison de PAIN BIOLOGIQUE et VIENNOISERIE pour les Hôpitaux du Bassin de Thau : Site SETE - MARSEILLAN - AGDE - VIAS</t>
    </r>
    <r>
      <rPr>
        <b/>
        <sz val="11"/>
        <color rgb="FFFF0000"/>
        <rFont val="Calibri"/>
        <family val="2"/>
        <scheme val="minor"/>
      </rPr>
      <t xml:space="preserve"> (fabriqué à partir de farine issue de filières de blé équitable telles que certifiées par un label reconnu (Agri éthique ou équivalent) </t>
    </r>
  </si>
  <si>
    <r>
      <t xml:space="preserve">Lot 5 : Fourniture et livraison de PAIN pour le CHU de Montpellier à destination des selfs, des internats et de l'Hôpital La Colombière, la crèche </t>
    </r>
    <r>
      <rPr>
        <b/>
        <sz val="11"/>
        <color rgb="FFFF0000"/>
        <rFont val="Calibri"/>
        <family val="2"/>
        <scheme val="minor"/>
      </rPr>
      <t xml:space="preserve">(fabriqué à partir de farine issue de filières de blé équitable telles que certifiées par un label reconnu (Agri éthique ou équivalent) </t>
    </r>
  </si>
  <si>
    <t>FOURNITURE ET LIVRAISON DE PAIN VIENNOISERIE et FARINE POUR LES ETABLISSEMENTS DU GHT EST HERAULT ET SUD AVEYRON</t>
  </si>
  <si>
    <t>LOT 16</t>
  </si>
  <si>
    <t>Lot 16 : Fourniture de FARINE pour le CHU de Montpellier</t>
  </si>
  <si>
    <t>2400 KILOS</t>
  </si>
  <si>
    <t>PRIX UNITAIRE TTC  (par kilo)</t>
  </si>
  <si>
    <t>FARINE DE RIZ - en kilo</t>
  </si>
  <si>
    <t>Flute de 450 g</t>
  </si>
  <si>
    <t>DESIGNATION DES FOURNITURES (grammage +/- 15 %)</t>
  </si>
  <si>
    <t>FLUTE DE 450 Gr</t>
  </si>
  <si>
    <t xml:space="preserve">Lot 8 : Fourniture et livraison de PAIN BIOLOGIQUE et VIENNOISERIE pour les Hôpitaux du Bassin de Thau : Site SETE - MARSEILLAN - AGDE - VIAS (fabriqué à partir de farine issue de filières de blé équitable telles que certifiées par un label reconnu (Agri éthique ou équivalent) </t>
  </si>
  <si>
    <t>Baguette Cereales et festives 350gr **</t>
  </si>
  <si>
    <t xml:space="preserve">DESIGNATION DES FOURNITURES </t>
  </si>
  <si>
    <t>Pain 300 g à 350 g</t>
  </si>
  <si>
    <t xml:space="preserve">Pavé tendre tranché 300 à 350 gr </t>
  </si>
  <si>
    <t>FLUTE DE 450 GR PAIN COMPLET</t>
  </si>
  <si>
    <t>baguette sandwich 100 à 150 g</t>
  </si>
  <si>
    <t xml:space="preserve">NON CONTRACTUEL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</si>
</sst>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0" fillId="7" borderId="0" applyNumberFormat="0" applyBorder="0" applyAlignment="0" applyProtection="0"/>
  </cellStyleXfs>
  <cellXfs count="24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" xfId="0" applyBorder="1"/>
    <xf numFmtId="0" fontId="0" fillId="0" borderId="14" xfId="0" applyBorder="1"/>
    <xf numFmtId="0" fontId="0" fillId="0" borderId="15" xfId="0" applyBorder="1"/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2" fillId="0" borderId="3" xfId="0" applyFont="1" applyBorder="1"/>
    <xf numFmtId="0" fontId="2" fillId="0" borderId="14" xfId="0" applyFont="1" applyBorder="1"/>
    <xf numFmtId="0" fontId="2" fillId="0" borderId="15" xfId="0" applyFont="1" applyBorder="1"/>
    <xf numFmtId="0" fontId="6" fillId="0" borderId="6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/>
    <xf numFmtId="3" fontId="11" fillId="0" borderId="0" xfId="0" applyNumberFormat="1" applyFont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1" fillId="8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2" fillId="2" borderId="25" xfId="0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 wrapText="1"/>
    </xf>
    <xf numFmtId="3" fontId="10" fillId="2" borderId="1" xfId="2" applyNumberFormat="1" applyFill="1" applyBorder="1" applyAlignment="1">
      <alignment horizontal="center" vertical="center" wrapText="1"/>
    </xf>
    <xf numFmtId="0" fontId="10" fillId="2" borderId="1" xfId="2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2" borderId="27" xfId="0" applyNumberFormat="1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6" borderId="0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1" fillId="2" borderId="24" xfId="0" applyNumberFormat="1" applyFont="1" applyFill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3" fontId="1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" fontId="13" fillId="2" borderId="0" xfId="0" applyNumberFormat="1" applyFont="1" applyFill="1" applyAlignment="1">
      <alignment vertical="center"/>
    </xf>
    <xf numFmtId="0" fontId="0" fillId="6" borderId="0" xfId="0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1" fillId="8" borderId="2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1" fillId="8" borderId="8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_Feuil4" xfId="1"/>
    <cellStyle name="Satisfaisant" xfId="2" builtinId="26"/>
  </cellStyles>
  <dxfs count="0"/>
  <tableStyles count="0" defaultTableStyle="TableStyleMedium2" defaultPivotStyle="PivotStyleLight16"/>
  <colors>
    <mruColors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602097\AppData\Local\Microsoft\Windows\INetCache\Content.Outlook\V9OKATPR\Copie%20de%20Copie%20de%20ANNEXE%201%20RC%20ETAT%20DES%20BESOINS%20ESTIMATIFS%20GHT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CE/ACHATS%20GENERAUX/PAIN/Copie%20de%20ANNEXE%201%20RC%20ETAT%20DES%20BESOINS%20ESTIMATIFS%20GHT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 CHU M PAIN PATIENT"/>
      <sheetName val="LOT 2 CHU PP (tournée 1)"/>
      <sheetName val="LOT 3 CHU PP (tournée 2)"/>
      <sheetName val="LOT 4 CHUGERONTO PSY (2"/>
      <sheetName val="LOT 4 CHU SELFS INTERNATS BIO"/>
      <sheetName val="LOT 5 GALETTES ET ROYAUMES CHU"/>
      <sheetName val="LOT 6 CHU VIENNOISERIE CHU"/>
      <sheetName val="LOT 7 SETE"/>
      <sheetName val="LOT 8 LUNEL"/>
      <sheetName val="LOT 9 CLERMONT L"/>
      <sheetName val="LOT 10 CH LAMALOU "/>
      <sheetName val="LOT 11 CH LODEVE"/>
      <sheetName val="LOT 12 MILLAU"/>
      <sheetName val="LOT 13 EHPAD"/>
      <sheetName val="LOT 14 ST AFFRIQUE"/>
      <sheetName val="LOT 15 SEVERAC"/>
    </sheetNames>
    <sheetDataSet>
      <sheetData sheetId="0" refreshError="1"/>
      <sheetData sheetId="1" refreshError="1">
        <row r="1">
          <cell r="A1" t="str">
            <v>AFFAIRE 25A0062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 CHU M PAIN PATIENT"/>
      <sheetName val="LOT 2 CHU PP (tournée 1)"/>
      <sheetName val="LOT 3 CHU PP (tournée 2)"/>
      <sheetName val="LOT 4 CHU GERONTO PSY"/>
      <sheetName val="LOT 5 CHU SELFS INTERNATS "/>
      <sheetName val="LOT 6 GALETTES ET ROYAUMES CHU"/>
      <sheetName val="LOT 7 CHU VIENNOISERIE CHU"/>
      <sheetName val="LOT 8 SETE"/>
      <sheetName val="LOT 9 LUNEL"/>
      <sheetName val="LOT 10 CLERMONT L"/>
      <sheetName val="LOT 11 CH LAMALOU "/>
      <sheetName val="LOT 12 CH LODEVE"/>
      <sheetName val="LOT 13 MILLAU"/>
      <sheetName val="LOT 14 EHPAD"/>
      <sheetName val="LOT 15 ST AFFRIQUE"/>
    </sheetNames>
    <sheetDataSet>
      <sheetData sheetId="0" refreshError="1"/>
      <sheetData sheetId="1">
        <row r="1">
          <cell r="A1" t="str">
            <v>AFFAIRE 25A0062</v>
          </cell>
        </row>
      </sheetData>
      <sheetData sheetId="2">
        <row r="2">
          <cell r="A2" t="str">
            <v>FOURNITURE ET LIVRAISON DE PAIN ET VIENNOISERIE POUR LES ETABLISSEMENTS DU GHT EST HERAULT ET SUD AVEYRON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4" sqref="A4:H4"/>
    </sheetView>
  </sheetViews>
  <sheetFormatPr baseColWidth="10" defaultRowHeight="12.75" x14ac:dyDescent="0.25"/>
  <cols>
    <col min="1" max="1" width="11.42578125" style="38"/>
    <col min="2" max="2" width="28.85546875" style="6" customWidth="1"/>
    <col min="3" max="3" width="19" style="6" customWidth="1"/>
    <col min="4" max="4" width="29" style="6" customWidth="1"/>
    <col min="5" max="5" width="33.140625" style="6" customWidth="1"/>
    <col min="6" max="6" width="9.28515625" style="6" customWidth="1"/>
    <col min="7" max="8" width="12.140625" style="6" customWidth="1"/>
    <col min="9" max="16384" width="11.42578125" style="7"/>
  </cols>
  <sheetData>
    <row r="1" spans="1:8" ht="15" customHeight="1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ht="26.25" customHeight="1" x14ac:dyDescent="0.25">
      <c r="A2" s="188" t="s">
        <v>147</v>
      </c>
      <c r="B2" s="188"/>
      <c r="C2" s="188"/>
      <c r="D2" s="188"/>
      <c r="E2" s="188"/>
      <c r="F2" s="188"/>
      <c r="G2" s="188"/>
      <c r="H2" s="188"/>
    </row>
    <row r="3" spans="1:8" x14ac:dyDescent="0.2">
      <c r="B3" s="4"/>
    </row>
    <row r="4" spans="1:8" ht="27" customHeight="1" x14ac:dyDescent="0.25">
      <c r="A4" s="189" t="s">
        <v>45</v>
      </c>
      <c r="B4" s="189"/>
      <c r="C4" s="189"/>
      <c r="D4" s="189"/>
      <c r="E4" s="189"/>
      <c r="F4" s="189"/>
      <c r="G4" s="189"/>
      <c r="H4" s="189"/>
    </row>
    <row r="5" spans="1:8" s="9" customFormat="1" ht="11.25" customHeight="1" x14ac:dyDescent="0.25">
      <c r="B5" s="2"/>
      <c r="C5" s="8"/>
      <c r="D5" s="8"/>
      <c r="E5" s="8"/>
      <c r="F5" s="8"/>
      <c r="G5" s="8"/>
      <c r="H5" s="8"/>
    </row>
    <row r="6" spans="1:8" ht="15" customHeight="1" x14ac:dyDescent="0.25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s="40" customFormat="1" ht="15" customHeight="1" thickBot="1" x14ac:dyDescent="0.3">
      <c r="A7" s="1"/>
      <c r="B7" s="1"/>
      <c r="C7" s="1"/>
      <c r="D7" s="1"/>
      <c r="E7" s="1"/>
      <c r="F7" s="1"/>
      <c r="G7" s="1"/>
      <c r="H7" s="1"/>
    </row>
    <row r="8" spans="1:8" s="9" customFormat="1" ht="15" customHeight="1" x14ac:dyDescent="0.25">
      <c r="B8" s="1"/>
      <c r="C8" s="191" t="s">
        <v>100</v>
      </c>
      <c r="D8" s="192"/>
      <c r="E8" s="192"/>
      <c r="F8" s="192"/>
      <c r="G8" s="192"/>
      <c r="H8" s="193"/>
    </row>
    <row r="9" spans="1:8" ht="22.5" customHeight="1" x14ac:dyDescent="0.25">
      <c r="A9" s="186" t="s">
        <v>63</v>
      </c>
      <c r="B9" s="195" t="s">
        <v>21</v>
      </c>
      <c r="C9" s="197" t="s">
        <v>101</v>
      </c>
      <c r="D9" s="198" t="s">
        <v>102</v>
      </c>
      <c r="E9" s="194" t="s">
        <v>103</v>
      </c>
      <c r="F9" s="194"/>
      <c r="G9" s="194" t="s">
        <v>104</v>
      </c>
      <c r="H9" s="199" t="s">
        <v>105</v>
      </c>
    </row>
    <row r="10" spans="1:8" ht="20.25" customHeight="1" x14ac:dyDescent="0.25">
      <c r="A10" s="186"/>
      <c r="B10" s="196"/>
      <c r="C10" s="197"/>
      <c r="D10" s="198"/>
      <c r="E10" s="44" t="s">
        <v>106</v>
      </c>
      <c r="F10" s="44" t="s">
        <v>107</v>
      </c>
      <c r="G10" s="194"/>
      <c r="H10" s="199"/>
    </row>
    <row r="11" spans="1:8" ht="24.95" customHeight="1" thickBot="1" x14ac:dyDescent="0.3">
      <c r="A11" s="25" t="s">
        <v>64</v>
      </c>
      <c r="B11" s="43" t="s">
        <v>140</v>
      </c>
      <c r="C11" s="161"/>
      <c r="D11" s="162"/>
      <c r="E11" s="162"/>
      <c r="F11" s="162"/>
      <c r="G11" s="162"/>
      <c r="H11" s="163"/>
    </row>
    <row r="13" spans="1:8" ht="15" x14ac:dyDescent="0.25">
      <c r="A13" s="185" t="s">
        <v>118</v>
      </c>
      <c r="B13" s="185"/>
      <c r="C13" s="185"/>
      <c r="D13" s="185"/>
      <c r="E13" s="164"/>
      <c r="F13" s="88" t="s">
        <v>119</v>
      </c>
    </row>
    <row r="14" spans="1:8" x14ac:dyDescent="0.25">
      <c r="B14" s="40"/>
    </row>
  </sheetData>
  <mergeCells count="13">
    <mergeCell ref="A13:D13"/>
    <mergeCell ref="A9:A10"/>
    <mergeCell ref="A1:H1"/>
    <mergeCell ref="A2:H2"/>
    <mergeCell ref="A4:H4"/>
    <mergeCell ref="A6:H6"/>
    <mergeCell ref="C8:H8"/>
    <mergeCell ref="E9:F9"/>
    <mergeCell ref="B9:B10"/>
    <mergeCell ref="C9:C10"/>
    <mergeCell ref="D9:D10"/>
    <mergeCell ref="G9:G10"/>
    <mergeCell ref="H9:H10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opLeftCell="A7" workbookViewId="0">
      <selection activeCell="I14" sqref="I14"/>
    </sheetView>
  </sheetViews>
  <sheetFormatPr baseColWidth="10" defaultRowHeight="12.75" x14ac:dyDescent="0.25"/>
  <cols>
    <col min="1" max="1" width="11.42578125" style="24"/>
    <col min="2" max="2" width="26.28515625" style="27" customWidth="1"/>
    <col min="3" max="3" width="11.42578125" style="27"/>
    <col min="4" max="4" width="19.7109375" style="27" customWidth="1"/>
    <col min="5" max="5" width="26.5703125" style="27" customWidth="1"/>
    <col min="6" max="16384" width="11.42578125" style="27"/>
  </cols>
  <sheetData>
    <row r="1" spans="1:7" x14ac:dyDescent="0.25">
      <c r="A1" s="219" t="str">
        <f>+'[2]LOT 2 CHU PP (tournée 1)'!A1:D1</f>
        <v>AFFAIRE 25A0062</v>
      </c>
      <c r="B1" s="219"/>
      <c r="C1" s="219"/>
      <c r="D1" s="219"/>
      <c r="E1" s="219"/>
    </row>
    <row r="2" spans="1:7" x14ac:dyDescent="0.25">
      <c r="B2" s="93"/>
      <c r="C2" s="93"/>
    </row>
    <row r="3" spans="1:7" ht="23.25" customHeight="1" x14ac:dyDescent="0.25">
      <c r="A3" s="188" t="str">
        <f>'LOT 5 CHU SELFS INTERNATS BIO'!A3:H3</f>
        <v>FOURNITURE ET LIVRAISON DE PAIN VIENNOISERIE et FARINE POUR LES ETABLISSEMENTS DU GHT EST HERAULT ET SUD AVEYRON</v>
      </c>
      <c r="B3" s="188"/>
      <c r="C3" s="188"/>
      <c r="D3" s="188"/>
      <c r="E3" s="188"/>
    </row>
    <row r="4" spans="1:7" x14ac:dyDescent="0.25">
      <c r="A4" s="91"/>
      <c r="B4" s="91"/>
      <c r="C4" s="91"/>
    </row>
    <row r="5" spans="1:7" ht="37.5" customHeight="1" x14ac:dyDescent="0.25">
      <c r="A5" s="218" t="s">
        <v>142</v>
      </c>
      <c r="B5" s="218"/>
      <c r="C5" s="218"/>
      <c r="D5" s="218"/>
      <c r="E5" s="218"/>
      <c r="F5" s="29"/>
      <c r="G5" s="29"/>
    </row>
    <row r="6" spans="1:7" x14ac:dyDescent="0.25">
      <c r="E6" s="29"/>
      <c r="F6" s="29"/>
      <c r="G6" s="29"/>
    </row>
    <row r="7" spans="1:7" s="32" customFormat="1" ht="12.75" customHeight="1" x14ac:dyDescent="0.25">
      <c r="A7" s="201" t="s">
        <v>121</v>
      </c>
      <c r="B7" s="201"/>
      <c r="C7" s="201"/>
      <c r="D7" s="201"/>
      <c r="E7" s="201"/>
      <c r="F7" s="29"/>
      <c r="G7" s="29"/>
    </row>
    <row r="8" spans="1:7" x14ac:dyDescent="0.25">
      <c r="A8" s="200" t="s">
        <v>122</v>
      </c>
      <c r="B8" s="200"/>
      <c r="C8" s="200"/>
      <c r="D8" s="200"/>
      <c r="E8" s="200"/>
    </row>
    <row r="9" spans="1:7" ht="15" x14ac:dyDescent="0.25">
      <c r="A9" s="202" t="s">
        <v>163</v>
      </c>
      <c r="B9" s="202"/>
      <c r="C9" s="202"/>
      <c r="D9" s="202"/>
      <c r="E9" s="202"/>
    </row>
    <row r="10" spans="1:7" ht="38.25" x14ac:dyDescent="0.25">
      <c r="A10" s="89" t="s">
        <v>70</v>
      </c>
      <c r="B10" s="92" t="s">
        <v>21</v>
      </c>
      <c r="C10" s="100" t="s">
        <v>120</v>
      </c>
      <c r="D10" s="105" t="s">
        <v>123</v>
      </c>
      <c r="E10" s="100" t="s">
        <v>124</v>
      </c>
    </row>
    <row r="11" spans="1:7" ht="24.95" customHeight="1" x14ac:dyDescent="0.25">
      <c r="A11" s="94" t="s">
        <v>64</v>
      </c>
      <c r="B11" s="56" t="s">
        <v>88</v>
      </c>
      <c r="C11" s="3">
        <v>450000</v>
      </c>
      <c r="D11" s="95">
        <f>'LOT 5 CHU SELFS INTERNATS BIO'!F12</f>
        <v>0</v>
      </c>
      <c r="E11" s="94">
        <f>D11*C11</f>
        <v>0</v>
      </c>
    </row>
    <row r="12" spans="1:7" ht="24.95" customHeight="1" x14ac:dyDescent="0.25">
      <c r="A12" s="94" t="s">
        <v>66</v>
      </c>
      <c r="B12" s="56" t="s">
        <v>89</v>
      </c>
      <c r="C12" s="3">
        <v>1500</v>
      </c>
      <c r="D12" s="95">
        <f>'LOT 5 CHU SELFS INTERNATS BIO'!F13</f>
        <v>0</v>
      </c>
      <c r="E12" s="94">
        <f t="shared" ref="E12:E17" si="0">D12*C12</f>
        <v>0</v>
      </c>
    </row>
    <row r="13" spans="1:7" ht="24.95" customHeight="1" x14ac:dyDescent="0.25">
      <c r="A13" s="94" t="s">
        <v>69</v>
      </c>
      <c r="B13" s="56" t="s">
        <v>90</v>
      </c>
      <c r="C13" s="3">
        <v>5000</v>
      </c>
      <c r="D13" s="95">
        <f>'LOT 5 CHU SELFS INTERNATS BIO'!F14</f>
        <v>0</v>
      </c>
      <c r="E13" s="94">
        <f t="shared" si="0"/>
        <v>0</v>
      </c>
    </row>
    <row r="14" spans="1:7" ht="24.95" customHeight="1" x14ac:dyDescent="0.25">
      <c r="A14" s="94" t="s">
        <v>71</v>
      </c>
      <c r="B14" s="56" t="s">
        <v>91</v>
      </c>
      <c r="C14" s="3">
        <v>3000</v>
      </c>
      <c r="D14" s="95">
        <f>'LOT 5 CHU SELFS INTERNATS BIO'!F15</f>
        <v>0</v>
      </c>
      <c r="E14" s="94">
        <f t="shared" si="0"/>
        <v>0</v>
      </c>
    </row>
    <row r="15" spans="1:7" ht="24.95" customHeight="1" x14ac:dyDescent="0.25">
      <c r="A15" s="94" t="s">
        <v>72</v>
      </c>
      <c r="B15" s="56" t="s">
        <v>92</v>
      </c>
      <c r="C15" s="3">
        <v>2000</v>
      </c>
      <c r="D15" s="95">
        <f>'LOT 5 CHU SELFS INTERNATS BIO'!F16</f>
        <v>0</v>
      </c>
      <c r="E15" s="94">
        <f t="shared" si="0"/>
        <v>0</v>
      </c>
    </row>
    <row r="16" spans="1:7" ht="24.95" customHeight="1" x14ac:dyDescent="0.25">
      <c r="A16" s="94" t="s">
        <v>73</v>
      </c>
      <c r="B16" s="56" t="s">
        <v>157</v>
      </c>
      <c r="C16" s="3">
        <v>500</v>
      </c>
      <c r="D16" s="95">
        <f>'LOT 5 CHU SELFS INTERNATS BIO'!F17</f>
        <v>0</v>
      </c>
      <c r="E16" s="94">
        <f t="shared" si="0"/>
        <v>0</v>
      </c>
    </row>
    <row r="17" spans="1:5" ht="24.95" customHeight="1" thickBot="1" x14ac:dyDescent="0.3">
      <c r="A17" s="94" t="s">
        <v>74</v>
      </c>
      <c r="B17" s="56" t="s">
        <v>143</v>
      </c>
      <c r="C17" s="3">
        <v>1000</v>
      </c>
      <c r="D17" s="95">
        <f>'LOT 5 CHU SELFS INTERNATS BIO'!F18</f>
        <v>0</v>
      </c>
      <c r="E17" s="118">
        <f t="shared" si="0"/>
        <v>0</v>
      </c>
    </row>
    <row r="18" spans="1:5" ht="28.5" customHeight="1" thickBot="1" x14ac:dyDescent="0.3">
      <c r="D18" s="178" t="s">
        <v>136</v>
      </c>
      <c r="E18" s="178">
        <f>SUM(E11:E17)</f>
        <v>0</v>
      </c>
    </row>
  </sheetData>
  <mergeCells count="6">
    <mergeCell ref="A1:E1"/>
    <mergeCell ref="A9:E9"/>
    <mergeCell ref="A7:E7"/>
    <mergeCell ref="A8:E8"/>
    <mergeCell ref="A5:E5"/>
    <mergeCell ref="A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4" workbookViewId="0">
      <selection activeCell="C9" sqref="C9:C10"/>
    </sheetView>
  </sheetViews>
  <sheetFormatPr baseColWidth="10" defaultRowHeight="12.75" x14ac:dyDescent="0.25"/>
  <cols>
    <col min="1" max="1" width="15.5703125" style="7" customWidth="1"/>
    <col min="2" max="2" width="36.7109375" style="16" customWidth="1"/>
    <col min="3" max="3" width="17.140625" style="16" customWidth="1"/>
    <col min="4" max="4" width="18.7109375" style="16" customWidth="1"/>
    <col min="5" max="6" width="12.140625" style="16" customWidth="1"/>
    <col min="7" max="7" width="8.85546875" style="16" customWidth="1"/>
    <col min="8" max="8" width="15.140625" style="16" customWidth="1"/>
    <col min="9" max="16384" width="11.42578125" style="7"/>
  </cols>
  <sheetData>
    <row r="1" spans="1:8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ht="24.75" customHeight="1" x14ac:dyDescent="0.25">
      <c r="A2" s="188" t="str">
        <f>'LOT 5 DQE'!A3:E3</f>
        <v>FOURNITURE ET LIVRAISON DE PAIN VIENNOISERIE et FARINE POUR LES ETABLISSEMENTS DU GHT EST HERAULT ET SUD AVEYRON</v>
      </c>
      <c r="B2" s="188"/>
      <c r="C2" s="188"/>
      <c r="D2" s="188"/>
      <c r="E2" s="188"/>
      <c r="F2" s="188"/>
      <c r="G2" s="188"/>
      <c r="H2" s="188"/>
    </row>
    <row r="3" spans="1:8" x14ac:dyDescent="0.2">
      <c r="A3" s="4"/>
      <c r="B3" s="4"/>
    </row>
    <row r="4" spans="1:8" ht="27" customHeight="1" x14ac:dyDescent="0.25">
      <c r="A4" s="189" t="s">
        <v>46</v>
      </c>
      <c r="B4" s="189"/>
      <c r="C4" s="189"/>
      <c r="D4" s="189"/>
      <c r="E4" s="189"/>
      <c r="F4" s="189"/>
      <c r="G4" s="189"/>
      <c r="H4" s="189"/>
    </row>
    <row r="5" spans="1:8" s="9" customFormat="1" ht="11.25" customHeight="1" x14ac:dyDescent="0.25">
      <c r="A5" s="2"/>
      <c r="B5" s="2"/>
      <c r="C5" s="8"/>
      <c r="D5" s="8"/>
      <c r="E5" s="8"/>
      <c r="F5" s="8"/>
      <c r="G5" s="8"/>
      <c r="H5" s="8"/>
    </row>
    <row r="6" spans="1:8" ht="15" customHeight="1" x14ac:dyDescent="0.25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s="9" customFormat="1" ht="15" customHeight="1" thickBot="1" x14ac:dyDescent="0.3">
      <c r="A7" s="1"/>
      <c r="B7" s="1"/>
      <c r="C7" s="1"/>
      <c r="D7" s="1"/>
      <c r="E7" s="1"/>
      <c r="F7" s="1"/>
      <c r="G7" s="8"/>
      <c r="H7" s="8"/>
    </row>
    <row r="8" spans="1:8" s="9" customFormat="1" ht="15" customHeight="1" x14ac:dyDescent="0.25">
      <c r="A8" s="1"/>
      <c r="B8" s="1"/>
      <c r="C8" s="221" t="s">
        <v>100</v>
      </c>
      <c r="D8" s="222"/>
      <c r="E8" s="222"/>
      <c r="F8" s="222"/>
      <c r="G8" s="222"/>
      <c r="H8" s="223"/>
    </row>
    <row r="9" spans="1:8" ht="23.25" customHeight="1" x14ac:dyDescent="0.25">
      <c r="A9" s="186" t="s">
        <v>62</v>
      </c>
      <c r="B9" s="195" t="s">
        <v>158</v>
      </c>
      <c r="C9" s="205" t="s">
        <v>101</v>
      </c>
      <c r="D9" s="207" t="s">
        <v>102</v>
      </c>
      <c r="E9" s="203" t="s">
        <v>103</v>
      </c>
      <c r="F9" s="204"/>
      <c r="G9" s="207" t="s">
        <v>104</v>
      </c>
      <c r="H9" s="211" t="s">
        <v>105</v>
      </c>
    </row>
    <row r="10" spans="1:8" ht="14.25" customHeight="1" x14ac:dyDescent="0.25">
      <c r="A10" s="186"/>
      <c r="B10" s="196"/>
      <c r="C10" s="206"/>
      <c r="D10" s="208"/>
      <c r="E10" s="44" t="s">
        <v>106</v>
      </c>
      <c r="F10" s="44" t="s">
        <v>107</v>
      </c>
      <c r="G10" s="208"/>
      <c r="H10" s="212"/>
    </row>
    <row r="11" spans="1:8" ht="27" customHeight="1" x14ac:dyDescent="0.25">
      <c r="A11" s="18" t="s">
        <v>64</v>
      </c>
      <c r="B11" s="62" t="s">
        <v>60</v>
      </c>
      <c r="C11" s="63"/>
      <c r="D11" s="3"/>
      <c r="E11" s="3"/>
      <c r="F11" s="3"/>
      <c r="G11" s="3"/>
      <c r="H11" s="64"/>
    </row>
    <row r="12" spans="1:8" ht="29.25" customHeight="1" thickBot="1" x14ac:dyDescent="0.3">
      <c r="A12" s="18" t="s">
        <v>66</v>
      </c>
      <c r="B12" s="62" t="s">
        <v>61</v>
      </c>
      <c r="C12" s="50"/>
      <c r="D12" s="51"/>
      <c r="E12" s="51"/>
      <c r="F12" s="51"/>
      <c r="G12" s="51"/>
      <c r="H12" s="65"/>
    </row>
    <row r="14" spans="1:8" ht="15" x14ac:dyDescent="0.25">
      <c r="A14" s="185" t="s">
        <v>118</v>
      </c>
      <c r="B14" s="185"/>
      <c r="C14" s="185"/>
      <c r="D14" s="185"/>
      <c r="E14" s="87"/>
      <c r="F14" s="88" t="s">
        <v>119</v>
      </c>
    </row>
  </sheetData>
  <mergeCells count="13">
    <mergeCell ref="A4:H4"/>
    <mergeCell ref="A2:H2"/>
    <mergeCell ref="A1:H1"/>
    <mergeCell ref="A14:D14"/>
    <mergeCell ref="B9:B10"/>
    <mergeCell ref="A9:A10"/>
    <mergeCell ref="A6:H6"/>
    <mergeCell ref="C9:C10"/>
    <mergeCell ref="D9:D10"/>
    <mergeCell ref="E9:F9"/>
    <mergeCell ref="G9:G10"/>
    <mergeCell ref="H9:H10"/>
    <mergeCell ref="C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12" sqref="B12"/>
    </sheetView>
  </sheetViews>
  <sheetFormatPr baseColWidth="10" defaultRowHeight="12.75" x14ac:dyDescent="0.25"/>
  <cols>
    <col min="1" max="1" width="15.5703125" style="40" customWidth="1"/>
    <col min="2" max="2" width="53.42578125" style="16" customWidth="1"/>
    <col min="3" max="3" width="12.140625" style="16" customWidth="1"/>
    <col min="4" max="4" width="13.28515625" style="16" customWidth="1"/>
    <col min="5" max="5" width="14.140625" style="16" customWidth="1"/>
    <col min="6" max="10" width="12.140625" style="16" customWidth="1"/>
    <col min="11" max="16384" width="11.42578125" style="40"/>
  </cols>
  <sheetData>
    <row r="1" spans="1:10" x14ac:dyDescent="0.2">
      <c r="A1" s="187" t="s">
        <v>44</v>
      </c>
      <c r="B1" s="187"/>
      <c r="C1" s="187"/>
      <c r="D1" s="187"/>
      <c r="E1" s="187"/>
    </row>
    <row r="2" spans="1:10" ht="15" customHeight="1" x14ac:dyDescent="0.25">
      <c r="A2" s="188" t="str">
        <f>'LOT 6 GALETTES ET ROYAUMES CHU'!A2:H2</f>
        <v>FOURNITURE ET LIVRAISON DE PAIN VIENNOISERIE et FARINE POUR LES ETABLISSEMENTS DU GHT EST HERAULT ET SUD AVEYRON</v>
      </c>
      <c r="B2" s="188"/>
      <c r="C2" s="188"/>
      <c r="D2" s="188"/>
      <c r="E2" s="188"/>
    </row>
    <row r="3" spans="1:10" x14ac:dyDescent="0.2">
      <c r="B3" s="40"/>
      <c r="C3" s="90"/>
      <c r="D3" s="90"/>
    </row>
    <row r="4" spans="1:10" x14ac:dyDescent="0.2">
      <c r="A4" s="4"/>
      <c r="B4" s="4"/>
      <c r="C4" s="4"/>
      <c r="D4" s="4"/>
    </row>
    <row r="5" spans="1:10" ht="12.75" customHeight="1" x14ac:dyDescent="0.25">
      <c r="A5" s="218" t="s">
        <v>46</v>
      </c>
      <c r="B5" s="218"/>
      <c r="C5" s="218"/>
      <c r="D5" s="218"/>
      <c r="E5" s="218"/>
    </row>
    <row r="6" spans="1:10" s="9" customFormat="1" x14ac:dyDescent="0.25">
      <c r="A6" s="2"/>
      <c r="B6" s="2"/>
      <c r="C6" s="2"/>
      <c r="D6" s="2"/>
      <c r="E6" s="8"/>
      <c r="F6" s="8"/>
      <c r="G6" s="8"/>
      <c r="H6" s="8"/>
      <c r="I6" s="8"/>
      <c r="J6" s="8"/>
    </row>
    <row r="7" spans="1:10" ht="12.75" customHeight="1" x14ac:dyDescent="0.25">
      <c r="A7" s="201" t="s">
        <v>121</v>
      </c>
      <c r="B7" s="201"/>
      <c r="C7" s="201"/>
      <c r="D7" s="201"/>
      <c r="E7" s="201"/>
    </row>
    <row r="8" spans="1:10" s="9" customFormat="1" x14ac:dyDescent="0.25">
      <c r="A8" s="200" t="s">
        <v>122</v>
      </c>
      <c r="B8" s="200"/>
      <c r="C8" s="200"/>
      <c r="D8" s="200"/>
      <c r="E8" s="200"/>
      <c r="F8" s="8"/>
      <c r="G8" s="8"/>
      <c r="H8" s="8"/>
      <c r="I8" s="8"/>
      <c r="J8" s="8"/>
    </row>
    <row r="9" spans="1:10" s="9" customFormat="1" ht="15" x14ac:dyDescent="0.25">
      <c r="A9" s="202" t="s">
        <v>163</v>
      </c>
      <c r="B9" s="202"/>
      <c r="C9" s="202"/>
      <c r="D9" s="202"/>
      <c r="E9" s="202"/>
      <c r="F9" s="8"/>
      <c r="G9" s="8"/>
      <c r="H9" s="8"/>
      <c r="I9" s="8"/>
      <c r="J9" s="8"/>
    </row>
    <row r="10" spans="1:10" ht="38.25" x14ac:dyDescent="0.25">
      <c r="A10" s="89" t="s">
        <v>62</v>
      </c>
      <c r="B10" s="92" t="s">
        <v>158</v>
      </c>
      <c r="C10" s="100" t="s">
        <v>120</v>
      </c>
      <c r="D10" s="105" t="s">
        <v>123</v>
      </c>
      <c r="E10" s="100" t="s">
        <v>124</v>
      </c>
    </row>
    <row r="11" spans="1:10" ht="24.95" customHeight="1" x14ac:dyDescent="0.25">
      <c r="A11" s="94" t="s">
        <v>64</v>
      </c>
      <c r="B11" s="62" t="s">
        <v>60</v>
      </c>
      <c r="C11" s="3">
        <v>600</v>
      </c>
      <c r="D11" s="3">
        <f>'LOT 6 GALETTES ET ROYAUMES CHU'!F11</f>
        <v>0</v>
      </c>
      <c r="E11" s="3">
        <f>D11*C11</f>
        <v>0</v>
      </c>
    </row>
    <row r="12" spans="1:10" ht="24.95" customHeight="1" thickBot="1" x14ac:dyDescent="0.3">
      <c r="A12" s="94" t="s">
        <v>66</v>
      </c>
      <c r="B12" s="62" t="s">
        <v>61</v>
      </c>
      <c r="C12" s="3">
        <v>60</v>
      </c>
      <c r="D12" s="3">
        <f>'LOT 6 GALETTES ET ROYAUMES CHU'!F12</f>
        <v>0</v>
      </c>
      <c r="E12" s="3">
        <f>D12*C12</f>
        <v>0</v>
      </c>
    </row>
    <row r="13" spans="1:10" ht="13.5" thickBot="1" x14ac:dyDescent="0.3">
      <c r="D13" s="117" t="s">
        <v>136</v>
      </c>
      <c r="E13" s="117">
        <f>SUM(E11:E12)</f>
        <v>0</v>
      </c>
    </row>
  </sheetData>
  <mergeCells count="6">
    <mergeCell ref="A9:E9"/>
    <mergeCell ref="A5:E5"/>
    <mergeCell ref="A1:E1"/>
    <mergeCell ref="A2:E2"/>
    <mergeCell ref="A8:E8"/>
    <mergeCell ref="A7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7" workbookViewId="0">
      <selection activeCell="A9" sqref="A9:B18"/>
    </sheetView>
  </sheetViews>
  <sheetFormatPr baseColWidth="10" defaultRowHeight="12.75" x14ac:dyDescent="0.2"/>
  <cols>
    <col min="1" max="1" width="11.42578125" style="12"/>
    <col min="2" max="2" width="34.5703125" style="14" customWidth="1"/>
    <col min="3" max="3" width="17.85546875" style="12" customWidth="1"/>
    <col min="4" max="4" width="21.5703125" style="12" customWidth="1"/>
    <col min="5" max="5" width="14.28515625" style="12" customWidth="1"/>
    <col min="6" max="6" width="14.7109375" style="12" customWidth="1"/>
    <col min="7" max="7" width="11.42578125" style="12"/>
    <col min="8" max="8" width="14.5703125" style="12" customWidth="1"/>
    <col min="9" max="16384" width="11.42578125" style="12"/>
  </cols>
  <sheetData>
    <row r="1" spans="1:8" ht="15" customHeight="1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ht="27" customHeight="1" x14ac:dyDescent="0.2">
      <c r="A2" s="188" t="str">
        <f>'DQE LOT 6'!A2:E2</f>
        <v>FOURNITURE ET LIVRAISON DE PAIN VIENNOISERIE et FARINE POUR LES ETABLISSEMENTS DU GHT EST HERAULT ET SUD AVEYRON</v>
      </c>
      <c r="B2" s="188"/>
      <c r="C2" s="188"/>
      <c r="D2" s="188"/>
      <c r="E2" s="188"/>
      <c r="F2" s="188"/>
      <c r="G2" s="188"/>
      <c r="H2" s="188"/>
    </row>
    <row r="4" spans="1:8" ht="22.5" customHeight="1" x14ac:dyDescent="0.2">
      <c r="A4" s="189" t="s">
        <v>47</v>
      </c>
      <c r="B4" s="189"/>
      <c r="C4" s="189"/>
      <c r="D4" s="189"/>
      <c r="E4" s="189"/>
      <c r="F4" s="189"/>
      <c r="G4" s="189"/>
      <c r="H4" s="189"/>
    </row>
    <row r="6" spans="1:8" ht="15" customHeight="1" x14ac:dyDescent="0.2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ht="13.5" thickBot="1" x14ac:dyDescent="0.25"/>
    <row r="8" spans="1:8" ht="13.5" customHeight="1" x14ac:dyDescent="0.2">
      <c r="C8" s="221" t="s">
        <v>100</v>
      </c>
      <c r="D8" s="222"/>
      <c r="E8" s="222"/>
      <c r="F8" s="222"/>
      <c r="G8" s="222"/>
      <c r="H8" s="223"/>
    </row>
    <row r="9" spans="1:8" ht="27" customHeight="1" x14ac:dyDescent="0.2">
      <c r="A9" s="224" t="s">
        <v>75</v>
      </c>
      <c r="B9" s="195" t="s">
        <v>158</v>
      </c>
      <c r="C9" s="205" t="s">
        <v>101</v>
      </c>
      <c r="D9" s="207" t="s">
        <v>102</v>
      </c>
      <c r="E9" s="203" t="s">
        <v>103</v>
      </c>
      <c r="F9" s="204"/>
      <c r="G9" s="207" t="s">
        <v>104</v>
      </c>
      <c r="H9" s="211" t="s">
        <v>105</v>
      </c>
    </row>
    <row r="10" spans="1:8" ht="18" customHeight="1" x14ac:dyDescent="0.2">
      <c r="A10" s="224"/>
      <c r="B10" s="196"/>
      <c r="C10" s="206"/>
      <c r="D10" s="208"/>
      <c r="E10" s="44" t="s">
        <v>106</v>
      </c>
      <c r="F10" s="44" t="s">
        <v>107</v>
      </c>
      <c r="G10" s="208"/>
      <c r="H10" s="212"/>
    </row>
    <row r="11" spans="1:8" ht="24.95" customHeight="1" x14ac:dyDescent="0.2">
      <c r="A11" s="5" t="s">
        <v>64</v>
      </c>
      <c r="B11" s="66" t="s">
        <v>6</v>
      </c>
      <c r="C11" s="85"/>
      <c r="D11" s="152"/>
      <c r="E11" s="152"/>
      <c r="F11" s="152"/>
      <c r="G11" s="152"/>
      <c r="H11" s="86"/>
    </row>
    <row r="12" spans="1:8" ht="24.95" customHeight="1" x14ac:dyDescent="0.2">
      <c r="A12" s="5" t="s">
        <v>66</v>
      </c>
      <c r="B12" s="66" t="s">
        <v>5</v>
      </c>
      <c r="C12" s="85"/>
      <c r="D12" s="152"/>
      <c r="E12" s="152"/>
      <c r="F12" s="152"/>
      <c r="G12" s="152"/>
      <c r="H12" s="86"/>
    </row>
    <row r="13" spans="1:8" ht="24.95" customHeight="1" x14ac:dyDescent="0.2">
      <c r="A13" s="5" t="s">
        <v>69</v>
      </c>
      <c r="B13" s="66" t="s">
        <v>7</v>
      </c>
      <c r="C13" s="85"/>
      <c r="D13" s="152"/>
      <c r="E13" s="152"/>
      <c r="F13" s="152"/>
      <c r="G13" s="152"/>
      <c r="H13" s="86"/>
    </row>
    <row r="14" spans="1:8" ht="24.95" customHeight="1" x14ac:dyDescent="0.2">
      <c r="A14" s="5" t="s">
        <v>71</v>
      </c>
      <c r="B14" s="66" t="s">
        <v>12</v>
      </c>
      <c r="C14" s="85"/>
      <c r="D14" s="152"/>
      <c r="E14" s="152"/>
      <c r="F14" s="152"/>
      <c r="G14" s="152"/>
      <c r="H14" s="86"/>
    </row>
    <row r="15" spans="1:8" ht="24.95" customHeight="1" x14ac:dyDescent="0.2">
      <c r="A15" s="5" t="s">
        <v>72</v>
      </c>
      <c r="B15" s="66" t="s">
        <v>8</v>
      </c>
      <c r="C15" s="85"/>
      <c r="D15" s="152"/>
      <c r="E15" s="152"/>
      <c r="F15" s="152"/>
      <c r="G15" s="152"/>
      <c r="H15" s="86"/>
    </row>
    <row r="16" spans="1:8" ht="24.95" customHeight="1" x14ac:dyDescent="0.2">
      <c r="A16" s="5" t="s">
        <v>76</v>
      </c>
      <c r="B16" s="66" t="s">
        <v>9</v>
      </c>
      <c r="C16" s="85"/>
      <c r="D16" s="152"/>
      <c r="E16" s="152"/>
      <c r="F16" s="152"/>
      <c r="G16" s="152"/>
      <c r="H16" s="86"/>
    </row>
    <row r="17" spans="1:8" ht="24.95" customHeight="1" x14ac:dyDescent="0.2">
      <c r="A17" s="5" t="s">
        <v>74</v>
      </c>
      <c r="B17" s="66" t="s">
        <v>10</v>
      </c>
      <c r="C17" s="85"/>
      <c r="D17" s="152"/>
      <c r="E17" s="152"/>
      <c r="F17" s="152"/>
      <c r="G17" s="152"/>
      <c r="H17" s="86"/>
    </row>
    <row r="18" spans="1:8" ht="29.25" customHeight="1" thickBot="1" x14ac:dyDescent="0.25">
      <c r="A18" s="5" t="s">
        <v>77</v>
      </c>
      <c r="B18" s="66" t="s">
        <v>11</v>
      </c>
      <c r="C18" s="175"/>
      <c r="D18" s="173"/>
      <c r="E18" s="173"/>
      <c r="F18" s="173"/>
      <c r="G18" s="173"/>
      <c r="H18" s="174"/>
    </row>
    <row r="20" spans="1:8" ht="15" x14ac:dyDescent="0.2">
      <c r="A20" s="185" t="s">
        <v>118</v>
      </c>
      <c r="B20" s="185"/>
      <c r="C20" s="185"/>
      <c r="D20" s="185"/>
      <c r="E20" s="87"/>
      <c r="F20" s="88" t="s">
        <v>119</v>
      </c>
    </row>
  </sheetData>
  <mergeCells count="13">
    <mergeCell ref="A20:D20"/>
    <mergeCell ref="B9:B10"/>
    <mergeCell ref="A9:A10"/>
    <mergeCell ref="A4:H4"/>
    <mergeCell ref="A1:H1"/>
    <mergeCell ref="A2:H2"/>
    <mergeCell ref="A6:H6"/>
    <mergeCell ref="C8:H8"/>
    <mergeCell ref="C9:C10"/>
    <mergeCell ref="D9:D10"/>
    <mergeCell ref="E9:F9"/>
    <mergeCell ref="G9:G10"/>
    <mergeCell ref="H9:H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4" workbookViewId="0">
      <selection activeCell="E12" sqref="E12"/>
    </sheetView>
  </sheetViews>
  <sheetFormatPr baseColWidth="10" defaultRowHeight="12.75" x14ac:dyDescent="0.2"/>
  <cols>
    <col min="1" max="1" width="11.42578125" style="12"/>
    <col min="2" max="2" width="34.5703125" style="14" customWidth="1"/>
    <col min="3" max="3" width="17.28515625" style="12" customWidth="1"/>
    <col min="4" max="4" width="17.42578125" style="12" customWidth="1"/>
    <col min="5" max="5" width="21.140625" style="12" customWidth="1"/>
    <col min="6" max="16384" width="11.42578125" style="12"/>
  </cols>
  <sheetData>
    <row r="1" spans="1:5" x14ac:dyDescent="0.2">
      <c r="A1" s="187" t="s">
        <v>44</v>
      </c>
      <c r="B1" s="187"/>
      <c r="C1" s="187"/>
      <c r="D1" s="187"/>
      <c r="E1" s="187"/>
    </row>
    <row r="2" spans="1:5" ht="24" customHeight="1" x14ac:dyDescent="0.2">
      <c r="A2" s="188" t="str">
        <f>'LOT 7 CHU VIENNOISERIE CHU'!A2:H2</f>
        <v>FOURNITURE ET LIVRAISON DE PAIN VIENNOISERIE et FARINE POUR LES ETABLISSEMENTS DU GHT EST HERAULT ET SUD AVEYRON</v>
      </c>
      <c r="B2" s="188"/>
      <c r="C2" s="188"/>
      <c r="D2" s="188"/>
      <c r="E2" s="188"/>
    </row>
    <row r="4" spans="1:5" ht="12.75" customHeight="1" x14ac:dyDescent="0.2">
      <c r="A4" s="225" t="s">
        <v>47</v>
      </c>
      <c r="B4" s="218"/>
      <c r="C4" s="218"/>
      <c r="D4" s="218"/>
      <c r="E4" s="218"/>
    </row>
    <row r="6" spans="1:5" ht="12.75" customHeight="1" x14ac:dyDescent="0.2">
      <c r="A6" s="201" t="s">
        <v>121</v>
      </c>
      <c r="B6" s="201"/>
      <c r="C6" s="201"/>
      <c r="D6" s="201"/>
      <c r="E6" s="201"/>
    </row>
    <row r="7" spans="1:5" x14ac:dyDescent="0.2">
      <c r="A7" s="200" t="s">
        <v>122</v>
      </c>
      <c r="B7" s="200"/>
      <c r="C7" s="200"/>
      <c r="D7" s="200"/>
      <c r="E7" s="200"/>
    </row>
    <row r="8" spans="1:5" ht="15" x14ac:dyDescent="0.2">
      <c r="A8" s="202" t="s">
        <v>163</v>
      </c>
      <c r="B8" s="202"/>
      <c r="C8" s="202"/>
      <c r="D8" s="202"/>
      <c r="E8" s="202"/>
    </row>
    <row r="9" spans="1:5" ht="38.25" x14ac:dyDescent="0.2">
      <c r="A9" s="95" t="s">
        <v>75</v>
      </c>
      <c r="B9" s="92" t="s">
        <v>21</v>
      </c>
      <c r="C9" s="100" t="s">
        <v>120</v>
      </c>
      <c r="D9" s="105" t="s">
        <v>123</v>
      </c>
      <c r="E9" s="100" t="s">
        <v>124</v>
      </c>
    </row>
    <row r="10" spans="1:5" ht="24.95" customHeight="1" x14ac:dyDescent="0.2">
      <c r="A10" s="5" t="s">
        <v>64</v>
      </c>
      <c r="B10" s="66" t="s">
        <v>6</v>
      </c>
      <c r="C10" s="107">
        <v>2500</v>
      </c>
      <c r="D10" s="5">
        <f>'LOT 7 CHU VIENNOISERIE CHU'!F11</f>
        <v>0</v>
      </c>
      <c r="E10" s="115">
        <f>D10*C10</f>
        <v>0</v>
      </c>
    </row>
    <row r="11" spans="1:5" ht="24.95" customHeight="1" x14ac:dyDescent="0.2">
      <c r="A11" s="5" t="s">
        <v>66</v>
      </c>
      <c r="B11" s="66" t="s">
        <v>5</v>
      </c>
      <c r="C11" s="107">
        <v>22500</v>
      </c>
      <c r="D11" s="5">
        <f>'LOT 7 CHU VIENNOISERIE CHU'!F12</f>
        <v>0</v>
      </c>
      <c r="E11" s="115">
        <f t="shared" ref="E11:E17" si="0">D11*C11</f>
        <v>0</v>
      </c>
    </row>
    <row r="12" spans="1:5" ht="24.95" customHeight="1" x14ac:dyDescent="0.2">
      <c r="A12" s="5" t="s">
        <v>69</v>
      </c>
      <c r="B12" s="66" t="s">
        <v>7</v>
      </c>
      <c r="C12" s="107">
        <v>2500</v>
      </c>
      <c r="D12" s="5">
        <f>'LOT 7 CHU VIENNOISERIE CHU'!F13</f>
        <v>0</v>
      </c>
      <c r="E12" s="115">
        <f t="shared" si="0"/>
        <v>0</v>
      </c>
    </row>
    <row r="13" spans="1:5" ht="24.95" customHeight="1" x14ac:dyDescent="0.2">
      <c r="A13" s="5" t="s">
        <v>71</v>
      </c>
      <c r="B13" s="66" t="s">
        <v>12</v>
      </c>
      <c r="C13" s="107">
        <v>2500</v>
      </c>
      <c r="D13" s="5">
        <f>'LOT 7 CHU VIENNOISERIE CHU'!F14</f>
        <v>0</v>
      </c>
      <c r="E13" s="115">
        <f t="shared" si="0"/>
        <v>0</v>
      </c>
    </row>
    <row r="14" spans="1:5" ht="24.95" customHeight="1" x14ac:dyDescent="0.2">
      <c r="A14" s="5" t="s">
        <v>72</v>
      </c>
      <c r="B14" s="66" t="s">
        <v>8</v>
      </c>
      <c r="C14" s="107">
        <v>2500</v>
      </c>
      <c r="D14" s="5">
        <f>'LOT 7 CHU VIENNOISERIE CHU'!F15</f>
        <v>0</v>
      </c>
      <c r="E14" s="115">
        <f t="shared" si="0"/>
        <v>0</v>
      </c>
    </row>
    <row r="15" spans="1:5" ht="24.95" customHeight="1" x14ac:dyDescent="0.2">
      <c r="A15" s="5" t="s">
        <v>76</v>
      </c>
      <c r="B15" s="66" t="s">
        <v>9</v>
      </c>
      <c r="C15" s="107">
        <v>1000</v>
      </c>
      <c r="D15" s="5">
        <f>'LOT 7 CHU VIENNOISERIE CHU'!F16</f>
        <v>0</v>
      </c>
      <c r="E15" s="115">
        <f t="shared" si="0"/>
        <v>0</v>
      </c>
    </row>
    <row r="16" spans="1:5" ht="24.95" customHeight="1" x14ac:dyDescent="0.2">
      <c r="A16" s="5" t="s">
        <v>74</v>
      </c>
      <c r="B16" s="66" t="s">
        <v>10</v>
      </c>
      <c r="C16" s="107">
        <v>1000</v>
      </c>
      <c r="D16" s="5">
        <f>'LOT 7 CHU VIENNOISERIE CHU'!F17</f>
        <v>0</v>
      </c>
      <c r="E16" s="115">
        <f t="shared" si="0"/>
        <v>0</v>
      </c>
    </row>
    <row r="17" spans="1:5" ht="24.95" customHeight="1" thickBot="1" x14ac:dyDescent="0.25">
      <c r="A17" s="5" t="s">
        <v>77</v>
      </c>
      <c r="B17" s="66" t="s">
        <v>11</v>
      </c>
      <c r="C17" s="107">
        <v>1000</v>
      </c>
      <c r="D17" s="5">
        <f>'LOT 7 CHU VIENNOISERIE CHU'!F18</f>
        <v>0</v>
      </c>
      <c r="E17" s="119">
        <f t="shared" si="0"/>
        <v>0</v>
      </c>
    </row>
    <row r="18" spans="1:5" ht="36.75" customHeight="1" thickBot="1" x14ac:dyDescent="0.25">
      <c r="D18" s="117" t="s">
        <v>136</v>
      </c>
      <c r="E18" s="117">
        <f>SUM(E10:E17)</f>
        <v>0</v>
      </c>
    </row>
  </sheetData>
  <mergeCells count="6">
    <mergeCell ref="A8:E8"/>
    <mergeCell ref="A1:E1"/>
    <mergeCell ref="A2:E2"/>
    <mergeCell ref="A4:E4"/>
    <mergeCell ref="A6:E6"/>
    <mergeCell ref="A7:E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10" workbookViewId="0">
      <selection activeCell="B16" sqref="B16"/>
    </sheetView>
  </sheetViews>
  <sheetFormatPr baseColWidth="10" defaultRowHeight="12.75" x14ac:dyDescent="0.25"/>
  <cols>
    <col min="1" max="1" width="11.42578125" style="24"/>
    <col min="2" max="2" width="38.5703125" style="24" customWidth="1"/>
    <col min="3" max="3" width="20.5703125" style="24" customWidth="1"/>
    <col min="4" max="4" width="19.28515625" style="24" customWidth="1"/>
    <col min="5" max="7" width="11.42578125" style="24"/>
    <col min="8" max="8" width="18.140625" style="24" customWidth="1"/>
    <col min="9" max="16384" width="11.42578125" style="24"/>
  </cols>
  <sheetData>
    <row r="1" spans="1:8" x14ac:dyDescent="0.25">
      <c r="A1" s="219" t="s">
        <v>44</v>
      </c>
      <c r="B1" s="219"/>
      <c r="C1" s="219"/>
      <c r="D1" s="219"/>
      <c r="E1" s="219"/>
      <c r="F1" s="219"/>
      <c r="G1" s="219"/>
      <c r="H1" s="219"/>
    </row>
    <row r="3" spans="1:8" ht="12.75" customHeight="1" x14ac:dyDescent="0.25">
      <c r="A3" s="188" t="str">
        <f>'DQE LOT 7'!A2:E2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5" spans="1:8" ht="45" customHeight="1" x14ac:dyDescent="0.25">
      <c r="A5" s="189" t="s">
        <v>145</v>
      </c>
      <c r="B5" s="189"/>
      <c r="C5" s="189"/>
      <c r="D5" s="189"/>
      <c r="E5" s="189"/>
      <c r="F5" s="189"/>
      <c r="G5" s="189"/>
      <c r="H5" s="189"/>
    </row>
    <row r="7" spans="1:8" ht="12.75" customHeight="1" x14ac:dyDescent="0.25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2.75" customHeight="1" thickBot="1" x14ac:dyDescent="0.3">
      <c r="B8" s="2"/>
    </row>
    <row r="9" spans="1:8" ht="15" x14ac:dyDescent="0.25">
      <c r="B9" s="23"/>
      <c r="C9" s="221" t="s">
        <v>100</v>
      </c>
      <c r="D9" s="222"/>
      <c r="E9" s="222"/>
      <c r="F9" s="222"/>
      <c r="G9" s="222"/>
      <c r="H9" s="223"/>
    </row>
    <row r="10" spans="1:8" ht="23.25" customHeight="1" x14ac:dyDescent="0.25">
      <c r="A10" s="226" t="s">
        <v>79</v>
      </c>
      <c r="B10" s="195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x14ac:dyDescent="0.25">
      <c r="A11" s="226"/>
      <c r="B11" s="196"/>
      <c r="C11" s="206"/>
      <c r="D11" s="208"/>
      <c r="E11" s="44" t="s">
        <v>106</v>
      </c>
      <c r="F11" s="44" t="s">
        <v>107</v>
      </c>
      <c r="G11" s="208"/>
      <c r="H11" s="212"/>
    </row>
    <row r="12" spans="1:8" ht="24.95" customHeight="1" x14ac:dyDescent="0.25">
      <c r="A12" s="34" t="s">
        <v>64</v>
      </c>
      <c r="B12" s="67" t="s">
        <v>139</v>
      </c>
      <c r="C12" s="58"/>
      <c r="D12" s="11"/>
      <c r="E12" s="11"/>
      <c r="F12" s="11"/>
      <c r="G12" s="11"/>
      <c r="H12" s="57"/>
    </row>
    <row r="13" spans="1:8" ht="24.95" customHeight="1" x14ac:dyDescent="0.25">
      <c r="A13" s="34" t="s">
        <v>66</v>
      </c>
      <c r="B13" s="67" t="s">
        <v>138</v>
      </c>
      <c r="C13" s="58"/>
      <c r="D13" s="11"/>
      <c r="E13" s="11"/>
      <c r="F13" s="11"/>
      <c r="G13" s="11"/>
      <c r="H13" s="57"/>
    </row>
    <row r="14" spans="1:8" ht="24.95" customHeight="1" x14ac:dyDescent="0.25">
      <c r="A14" s="34" t="s">
        <v>69</v>
      </c>
      <c r="B14" s="67" t="s">
        <v>159</v>
      </c>
      <c r="C14" s="58"/>
      <c r="D14" s="11"/>
      <c r="E14" s="11"/>
      <c r="F14" s="11"/>
      <c r="G14" s="11"/>
      <c r="H14" s="57"/>
    </row>
    <row r="15" spans="1:8" ht="24.95" customHeight="1" x14ac:dyDescent="0.25">
      <c r="A15" s="34" t="s">
        <v>71</v>
      </c>
      <c r="B15" s="67" t="s">
        <v>160</v>
      </c>
      <c r="C15" s="58"/>
      <c r="D15" s="11"/>
      <c r="E15" s="11"/>
      <c r="F15" s="11"/>
      <c r="G15" s="11"/>
      <c r="H15" s="57"/>
    </row>
    <row r="16" spans="1:8" ht="24.95" customHeight="1" x14ac:dyDescent="0.25">
      <c r="A16" s="34" t="s">
        <v>72</v>
      </c>
      <c r="B16" s="67" t="s">
        <v>162</v>
      </c>
      <c r="C16" s="58"/>
      <c r="D16" s="11"/>
      <c r="E16" s="11"/>
      <c r="F16" s="11"/>
      <c r="G16" s="11"/>
      <c r="H16" s="57"/>
    </row>
    <row r="17" spans="1:8" ht="24.95" customHeight="1" x14ac:dyDescent="0.25">
      <c r="A17" s="34" t="s">
        <v>76</v>
      </c>
      <c r="B17" s="68" t="s">
        <v>48</v>
      </c>
      <c r="C17" s="58"/>
      <c r="D17" s="11"/>
      <c r="E17" s="11"/>
      <c r="F17" s="11"/>
      <c r="G17" s="11"/>
      <c r="H17" s="57"/>
    </row>
    <row r="18" spans="1:8" ht="24.95" customHeight="1" x14ac:dyDescent="0.25">
      <c r="A18" s="34" t="s">
        <v>74</v>
      </c>
      <c r="B18" s="67" t="s">
        <v>24</v>
      </c>
      <c r="C18" s="58"/>
      <c r="D18" s="11"/>
      <c r="E18" s="11"/>
      <c r="F18" s="11"/>
      <c r="G18" s="11"/>
      <c r="H18" s="57"/>
    </row>
    <row r="19" spans="1:8" ht="24.95" customHeight="1" x14ac:dyDescent="0.25">
      <c r="A19" s="34" t="s">
        <v>77</v>
      </c>
      <c r="B19" s="67" t="s">
        <v>82</v>
      </c>
      <c r="C19" s="58"/>
      <c r="D19" s="11"/>
      <c r="E19" s="11"/>
      <c r="F19" s="11"/>
      <c r="G19" s="11"/>
      <c r="H19" s="57"/>
    </row>
    <row r="20" spans="1:8" ht="24.95" customHeight="1" x14ac:dyDescent="0.25">
      <c r="A20" s="34" t="s">
        <v>78</v>
      </c>
      <c r="B20" s="67" t="s">
        <v>83</v>
      </c>
      <c r="C20" s="58"/>
      <c r="D20" s="11"/>
      <c r="E20" s="11"/>
      <c r="F20" s="11"/>
      <c r="G20" s="11"/>
      <c r="H20" s="57"/>
    </row>
    <row r="21" spans="1:8" ht="24.95" customHeight="1" x14ac:dyDescent="0.25">
      <c r="A21" s="34" t="s">
        <v>80</v>
      </c>
      <c r="B21" s="67" t="s">
        <v>84</v>
      </c>
      <c r="C21" s="58"/>
      <c r="D21" s="11"/>
      <c r="E21" s="11"/>
      <c r="F21" s="11"/>
      <c r="G21" s="11"/>
      <c r="H21" s="57"/>
    </row>
    <row r="22" spans="1:8" ht="24.95" customHeight="1" thickBot="1" x14ac:dyDescent="0.3">
      <c r="A22" s="34" t="s">
        <v>81</v>
      </c>
      <c r="B22" s="68" t="s">
        <v>85</v>
      </c>
      <c r="C22" s="170"/>
      <c r="D22" s="59"/>
      <c r="E22" s="59"/>
      <c r="F22" s="59"/>
      <c r="G22" s="59"/>
      <c r="H22" s="61"/>
    </row>
    <row r="25" spans="1:8" ht="15" x14ac:dyDescent="0.25">
      <c r="A25" s="185" t="s">
        <v>118</v>
      </c>
      <c r="B25" s="185"/>
      <c r="C25" s="185"/>
      <c r="D25" s="185"/>
      <c r="E25" s="87"/>
      <c r="F25" s="88" t="s">
        <v>119</v>
      </c>
    </row>
  </sheetData>
  <mergeCells count="13">
    <mergeCell ref="A25:D25"/>
    <mergeCell ref="B10:B11"/>
    <mergeCell ref="A10:A11"/>
    <mergeCell ref="A1:H1"/>
    <mergeCell ref="A3:H3"/>
    <mergeCell ref="A5:H5"/>
    <mergeCell ref="A7:H7"/>
    <mergeCell ref="C9:H9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3" workbookViewId="0">
      <selection activeCell="A9" sqref="A9:L9"/>
    </sheetView>
  </sheetViews>
  <sheetFormatPr baseColWidth="10" defaultRowHeight="12.75" x14ac:dyDescent="0.25"/>
  <cols>
    <col min="1" max="1" width="11.42578125" style="24"/>
    <col min="2" max="2" width="38.5703125" style="24" customWidth="1"/>
    <col min="3" max="3" width="9.5703125" style="24" customWidth="1"/>
    <col min="4" max="4" width="13.28515625" style="24" customWidth="1"/>
    <col min="5" max="9" width="11.42578125" style="24" customWidth="1"/>
    <col min="10" max="10" width="11.42578125" style="24"/>
    <col min="11" max="11" width="12.42578125" style="24" customWidth="1"/>
    <col min="12" max="16384" width="11.42578125" style="24"/>
  </cols>
  <sheetData>
    <row r="1" spans="1:12" x14ac:dyDescent="0.25">
      <c r="A1" s="219" t="s">
        <v>44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3" spans="1:12" ht="12.75" customHeight="1" x14ac:dyDescent="0.25">
      <c r="A3" s="188" t="str">
        <f>'LOT 8 SETE'!A3:H3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</row>
    <row r="5" spans="1:12" ht="28.5" customHeight="1" x14ac:dyDescent="0.25">
      <c r="A5" s="218" t="s">
        <v>156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</row>
    <row r="6" spans="1:12" s="108" customForma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2.75" customHeight="1" x14ac:dyDescent="0.25">
      <c r="A7" s="201" t="s">
        <v>121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</row>
    <row r="8" spans="1:12" x14ac:dyDescent="0.25">
      <c r="A8" s="200" t="s">
        <v>122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</row>
    <row r="9" spans="1:12" ht="15" x14ac:dyDescent="0.25">
      <c r="A9" s="202" t="s">
        <v>163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</row>
    <row r="10" spans="1:12" ht="13.5" thickBot="1" x14ac:dyDescent="0.3">
      <c r="A10" s="104"/>
      <c r="B10" s="2"/>
      <c r="C10" s="233" t="s">
        <v>120</v>
      </c>
      <c r="D10" s="233"/>
      <c r="E10" s="233"/>
      <c r="F10" s="233"/>
      <c r="G10" s="233"/>
      <c r="H10" s="233"/>
      <c r="I10" s="233"/>
      <c r="J10" s="120"/>
      <c r="K10" s="23"/>
    </row>
    <row r="11" spans="1:12" x14ac:dyDescent="0.25">
      <c r="A11" s="104"/>
      <c r="B11" s="23"/>
      <c r="C11" s="227" t="s">
        <v>126</v>
      </c>
      <c r="D11" s="228"/>
      <c r="E11" s="229"/>
      <c r="F11" s="230" t="s">
        <v>127</v>
      </c>
      <c r="G11" s="231"/>
      <c r="H11" s="232"/>
      <c r="I11" s="138" t="s">
        <v>128</v>
      </c>
      <c r="J11" s="23"/>
      <c r="K11" s="23"/>
    </row>
    <row r="12" spans="1:12" ht="38.25" x14ac:dyDescent="0.25">
      <c r="A12" s="94" t="s">
        <v>79</v>
      </c>
      <c r="B12" s="124" t="s">
        <v>21</v>
      </c>
      <c r="C12" s="125" t="s">
        <v>129</v>
      </c>
      <c r="D12" s="121" t="s">
        <v>130</v>
      </c>
      <c r="E12" s="126" t="s">
        <v>131</v>
      </c>
      <c r="F12" s="132" t="s">
        <v>132</v>
      </c>
      <c r="G12" s="107" t="s">
        <v>133</v>
      </c>
      <c r="H12" s="133" t="s">
        <v>134</v>
      </c>
      <c r="I12" s="143" t="s">
        <v>135</v>
      </c>
      <c r="J12" s="147" t="s">
        <v>136</v>
      </c>
      <c r="K12" s="122" t="s">
        <v>123</v>
      </c>
      <c r="L12" s="121" t="s">
        <v>124</v>
      </c>
    </row>
    <row r="13" spans="1:12" ht="24.95" customHeight="1" x14ac:dyDescent="0.25">
      <c r="A13" s="94" t="s">
        <v>64</v>
      </c>
      <c r="B13" s="67" t="s">
        <v>139</v>
      </c>
      <c r="C13" s="127">
        <v>199500</v>
      </c>
      <c r="D13" s="109">
        <v>27300</v>
      </c>
      <c r="E13" s="128"/>
      <c r="F13" s="134"/>
      <c r="G13" s="110"/>
      <c r="H13" s="135"/>
      <c r="I13" s="144"/>
      <c r="J13" s="148">
        <f>SUM(C13:I13)</f>
        <v>226800</v>
      </c>
      <c r="K13" s="110">
        <f>'LOT 8 SETE'!F12</f>
        <v>0</v>
      </c>
      <c r="L13" s="110">
        <f>K13*J13</f>
        <v>0</v>
      </c>
    </row>
    <row r="14" spans="1:12" ht="24.95" customHeight="1" x14ac:dyDescent="0.25">
      <c r="A14" s="94" t="s">
        <v>66</v>
      </c>
      <c r="B14" s="67" t="s">
        <v>138</v>
      </c>
      <c r="C14" s="127">
        <v>10920</v>
      </c>
      <c r="D14" s="109"/>
      <c r="E14" s="128">
        <v>2200</v>
      </c>
      <c r="F14" s="127">
        <v>2800</v>
      </c>
      <c r="G14" s="109">
        <v>7000</v>
      </c>
      <c r="H14" s="135"/>
      <c r="I14" s="144"/>
      <c r="J14" s="148">
        <f t="shared" ref="J14:J23" si="0">SUM(C14:I14)</f>
        <v>22920</v>
      </c>
      <c r="K14" s="110">
        <f>'LOT 8 SETE'!F13</f>
        <v>0</v>
      </c>
      <c r="L14" s="110">
        <f t="shared" ref="L14:L23" si="1">K14*J14</f>
        <v>0</v>
      </c>
    </row>
    <row r="15" spans="1:12" ht="24.95" customHeight="1" x14ac:dyDescent="0.25">
      <c r="A15" s="94" t="s">
        <v>69</v>
      </c>
      <c r="B15" s="67" t="s">
        <v>159</v>
      </c>
      <c r="C15" s="127"/>
      <c r="D15" s="109"/>
      <c r="E15" s="128">
        <v>260</v>
      </c>
      <c r="F15" s="127">
        <v>1900</v>
      </c>
      <c r="G15" s="109">
        <v>365</v>
      </c>
      <c r="H15" s="128"/>
      <c r="I15" s="145"/>
      <c r="J15" s="148">
        <f t="shared" si="0"/>
        <v>2525</v>
      </c>
      <c r="K15" s="110">
        <f>'LOT 8 SETE'!F14</f>
        <v>0</v>
      </c>
      <c r="L15" s="110">
        <f t="shared" si="1"/>
        <v>0</v>
      </c>
    </row>
    <row r="16" spans="1:12" ht="24.95" customHeight="1" x14ac:dyDescent="0.25">
      <c r="A16" s="94" t="s">
        <v>71</v>
      </c>
      <c r="B16" s="67" t="s">
        <v>160</v>
      </c>
      <c r="C16" s="127">
        <v>1820</v>
      </c>
      <c r="D16" s="109"/>
      <c r="E16" s="128">
        <v>14500</v>
      </c>
      <c r="F16" s="127">
        <v>7000</v>
      </c>
      <c r="G16" s="109">
        <v>7400</v>
      </c>
      <c r="H16" s="128">
        <v>4000</v>
      </c>
      <c r="I16" s="145">
        <v>5200</v>
      </c>
      <c r="J16" s="148">
        <f t="shared" si="0"/>
        <v>39920</v>
      </c>
      <c r="K16" s="110">
        <f>'LOT 8 SETE'!F15</f>
        <v>0</v>
      </c>
      <c r="L16" s="110">
        <f t="shared" si="1"/>
        <v>0</v>
      </c>
    </row>
    <row r="17" spans="1:12" ht="24.95" customHeight="1" x14ac:dyDescent="0.25">
      <c r="A17" s="94" t="s">
        <v>72</v>
      </c>
      <c r="B17" s="67" t="s">
        <v>162</v>
      </c>
      <c r="C17" s="127">
        <v>900</v>
      </c>
      <c r="D17" s="109"/>
      <c r="E17" s="128"/>
      <c r="F17" s="127"/>
      <c r="G17" s="109"/>
      <c r="H17" s="128"/>
      <c r="I17" s="145"/>
      <c r="J17" s="148">
        <f t="shared" si="0"/>
        <v>900</v>
      </c>
      <c r="K17" s="110">
        <f>'LOT 8 SETE'!F16</f>
        <v>0</v>
      </c>
      <c r="L17" s="110">
        <f t="shared" si="1"/>
        <v>0</v>
      </c>
    </row>
    <row r="18" spans="1:12" ht="24.95" customHeight="1" x14ac:dyDescent="0.25">
      <c r="A18" s="94" t="s">
        <v>76</v>
      </c>
      <c r="B18" s="68" t="s">
        <v>48</v>
      </c>
      <c r="C18" s="127">
        <v>1200</v>
      </c>
      <c r="D18" s="109"/>
      <c r="E18" s="128"/>
      <c r="F18" s="134"/>
      <c r="G18" s="109"/>
      <c r="H18" s="135"/>
      <c r="I18" s="144"/>
      <c r="J18" s="148">
        <f t="shared" si="0"/>
        <v>1200</v>
      </c>
      <c r="K18" s="110">
        <f>'LOT 8 SETE'!F17</f>
        <v>0</v>
      </c>
      <c r="L18" s="110">
        <f t="shared" si="1"/>
        <v>0</v>
      </c>
    </row>
    <row r="19" spans="1:12" ht="24.95" customHeight="1" x14ac:dyDescent="0.25">
      <c r="A19" s="94" t="s">
        <v>74</v>
      </c>
      <c r="B19" s="67" t="s">
        <v>24</v>
      </c>
      <c r="C19" s="127">
        <v>50</v>
      </c>
      <c r="D19" s="109"/>
      <c r="E19" s="128"/>
      <c r="F19" s="127"/>
      <c r="G19" s="109"/>
      <c r="H19" s="128"/>
      <c r="I19" s="145"/>
      <c r="J19" s="148">
        <f t="shared" si="0"/>
        <v>50</v>
      </c>
      <c r="K19" s="110">
        <f>'LOT 8 SETE'!F18</f>
        <v>0</v>
      </c>
      <c r="L19" s="110">
        <f t="shared" si="1"/>
        <v>0</v>
      </c>
    </row>
    <row r="20" spans="1:12" ht="24.95" customHeight="1" x14ac:dyDescent="0.25">
      <c r="A20" s="94" t="s">
        <v>77</v>
      </c>
      <c r="B20" s="67" t="s">
        <v>82</v>
      </c>
      <c r="C20" s="127">
        <v>5000</v>
      </c>
      <c r="D20" s="109">
        <v>800</v>
      </c>
      <c r="E20" s="128">
        <v>6000</v>
      </c>
      <c r="F20" s="127">
        <v>2500</v>
      </c>
      <c r="G20" s="109">
        <v>2100</v>
      </c>
      <c r="H20" s="128">
        <v>1800</v>
      </c>
      <c r="I20" s="145">
        <v>1700</v>
      </c>
      <c r="J20" s="148">
        <f t="shared" si="0"/>
        <v>19900</v>
      </c>
      <c r="K20" s="110">
        <f>'LOT 8 SETE'!F19</f>
        <v>0</v>
      </c>
      <c r="L20" s="110">
        <f t="shared" si="1"/>
        <v>0</v>
      </c>
    </row>
    <row r="21" spans="1:12" ht="24.95" customHeight="1" x14ac:dyDescent="0.25">
      <c r="A21" s="94" t="s">
        <v>78</v>
      </c>
      <c r="B21" s="67" t="s">
        <v>83</v>
      </c>
      <c r="C21" s="127">
        <v>5000</v>
      </c>
      <c r="D21" s="109">
        <v>800</v>
      </c>
      <c r="E21" s="128">
        <v>6000</v>
      </c>
      <c r="F21" s="127">
        <v>2500</v>
      </c>
      <c r="G21" s="109">
        <v>2100</v>
      </c>
      <c r="H21" s="128">
        <v>1800</v>
      </c>
      <c r="I21" s="145">
        <v>1700</v>
      </c>
      <c r="J21" s="148">
        <f t="shared" si="0"/>
        <v>19900</v>
      </c>
      <c r="K21" s="110">
        <f>'LOT 8 SETE'!F20</f>
        <v>0</v>
      </c>
      <c r="L21" s="110">
        <f t="shared" si="1"/>
        <v>0</v>
      </c>
    </row>
    <row r="22" spans="1:12" ht="24.95" customHeight="1" x14ac:dyDescent="0.25">
      <c r="A22" s="94" t="s">
        <v>80</v>
      </c>
      <c r="B22" s="67" t="s">
        <v>84</v>
      </c>
      <c r="C22" s="127">
        <v>80</v>
      </c>
      <c r="D22" s="109"/>
      <c r="E22" s="128"/>
      <c r="F22" s="127"/>
      <c r="G22" s="109"/>
      <c r="H22" s="128"/>
      <c r="I22" s="145"/>
      <c r="J22" s="148">
        <f t="shared" si="0"/>
        <v>80</v>
      </c>
      <c r="K22" s="110">
        <f>'LOT 8 SETE'!F21</f>
        <v>0</v>
      </c>
      <c r="L22" s="110">
        <f t="shared" si="1"/>
        <v>0</v>
      </c>
    </row>
    <row r="23" spans="1:12" ht="24.95" customHeight="1" thickBot="1" x14ac:dyDescent="0.3">
      <c r="A23" s="94" t="s">
        <v>81</v>
      </c>
      <c r="B23" s="68" t="s">
        <v>85</v>
      </c>
      <c r="C23" s="129">
        <v>60</v>
      </c>
      <c r="D23" s="130"/>
      <c r="E23" s="131"/>
      <c r="F23" s="136"/>
      <c r="G23" s="130"/>
      <c r="H23" s="137"/>
      <c r="I23" s="146"/>
      <c r="J23" s="148">
        <f t="shared" si="0"/>
        <v>60</v>
      </c>
      <c r="K23" s="110">
        <f>'LOT 8 SETE'!F22</f>
        <v>0</v>
      </c>
      <c r="L23" s="110">
        <f t="shared" si="1"/>
        <v>0</v>
      </c>
    </row>
    <row r="24" spans="1:12" ht="13.5" thickBot="1" x14ac:dyDescent="0.3">
      <c r="C24" s="108"/>
      <c r="D24" s="108"/>
      <c r="E24" s="108"/>
      <c r="F24" s="108"/>
      <c r="G24" s="108"/>
      <c r="H24" s="108"/>
      <c r="I24" s="108"/>
      <c r="J24" s="108"/>
      <c r="K24" s="123" t="s">
        <v>136</v>
      </c>
      <c r="L24" s="123">
        <f>SUM(L13:L23)</f>
        <v>0</v>
      </c>
    </row>
  </sheetData>
  <mergeCells count="9">
    <mergeCell ref="A5:L5"/>
    <mergeCell ref="A3:L3"/>
    <mergeCell ref="A1:L1"/>
    <mergeCell ref="C11:E11"/>
    <mergeCell ref="F11:H11"/>
    <mergeCell ref="A7:L7"/>
    <mergeCell ref="A8:L8"/>
    <mergeCell ref="C10:I10"/>
    <mergeCell ref="A9:L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9" workbookViewId="0">
      <selection activeCell="A10" sqref="A10:B21"/>
    </sheetView>
  </sheetViews>
  <sheetFormatPr baseColWidth="10" defaultRowHeight="12.75" x14ac:dyDescent="0.25"/>
  <cols>
    <col min="1" max="1" width="9.85546875" style="29" customWidth="1"/>
    <col min="2" max="2" width="22.5703125" style="29" customWidth="1"/>
    <col min="3" max="3" width="15.85546875" style="29" customWidth="1"/>
    <col min="4" max="4" width="21.5703125" style="29" customWidth="1"/>
    <col min="5" max="6" width="19.5703125" style="29" customWidth="1"/>
    <col min="7" max="7" width="10.42578125" style="29" customWidth="1"/>
    <col min="8" max="8" width="16.7109375" style="29" customWidth="1"/>
    <col min="9" max="16384" width="11.42578125" style="29"/>
  </cols>
  <sheetData>
    <row r="1" spans="1:8" ht="12.75" customHeight="1" x14ac:dyDescent="0.25">
      <c r="A1" s="188" t="s">
        <v>44</v>
      </c>
      <c r="B1" s="188"/>
      <c r="C1" s="188"/>
      <c r="D1" s="188"/>
      <c r="E1" s="188"/>
      <c r="F1" s="188"/>
      <c r="G1" s="188"/>
      <c r="H1" s="188"/>
    </row>
    <row r="2" spans="1:8" x14ac:dyDescent="0.25">
      <c r="B2" s="20"/>
    </row>
    <row r="3" spans="1:8" ht="23.25" customHeight="1" x14ac:dyDescent="0.25">
      <c r="A3" s="188" t="str">
        <f>'DQE LOT 8'!A3:L3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5" spans="1:8" ht="25.5" customHeight="1" x14ac:dyDescent="0.25">
      <c r="A5" s="189" t="s">
        <v>53</v>
      </c>
      <c r="B5" s="189"/>
      <c r="C5" s="189"/>
      <c r="D5" s="189"/>
      <c r="E5" s="189"/>
      <c r="F5" s="189"/>
      <c r="G5" s="189"/>
      <c r="H5" s="189"/>
    </row>
    <row r="6" spans="1:8" x14ac:dyDescent="0.25">
      <c r="C6" s="30"/>
      <c r="D6" s="30"/>
    </row>
    <row r="7" spans="1:8" ht="12.75" customHeight="1" x14ac:dyDescent="0.25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3.5" thickBot="1" x14ac:dyDescent="0.3"/>
    <row r="9" spans="1:8" ht="15" x14ac:dyDescent="0.25">
      <c r="C9" s="221" t="s">
        <v>100</v>
      </c>
      <c r="D9" s="222"/>
      <c r="E9" s="222"/>
      <c r="F9" s="222"/>
      <c r="G9" s="222"/>
      <c r="H9" s="223"/>
    </row>
    <row r="10" spans="1:8" ht="25.5" customHeight="1" x14ac:dyDescent="0.25">
      <c r="A10" s="224" t="s">
        <v>109</v>
      </c>
      <c r="B10" s="195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x14ac:dyDescent="0.25">
      <c r="A11" s="224"/>
      <c r="B11" s="196"/>
      <c r="C11" s="206"/>
      <c r="D11" s="208"/>
      <c r="E11" s="44" t="s">
        <v>106</v>
      </c>
      <c r="F11" s="44" t="s">
        <v>107</v>
      </c>
      <c r="G11" s="208"/>
      <c r="H11" s="212"/>
    </row>
    <row r="12" spans="1:8" ht="24.95" customHeight="1" x14ac:dyDescent="0.25">
      <c r="A12" s="17" t="s">
        <v>13</v>
      </c>
      <c r="B12" s="60" t="s">
        <v>33</v>
      </c>
      <c r="C12" s="69"/>
      <c r="D12" s="151"/>
      <c r="E12" s="151"/>
      <c r="F12" s="151"/>
      <c r="G12" s="151"/>
      <c r="H12" s="70"/>
    </row>
    <row r="13" spans="1:8" ht="24.95" customHeight="1" x14ac:dyDescent="0.25">
      <c r="A13" s="17" t="s">
        <v>14</v>
      </c>
      <c r="B13" s="60" t="s">
        <v>34</v>
      </c>
      <c r="C13" s="69"/>
      <c r="D13" s="151"/>
      <c r="E13" s="151"/>
      <c r="F13" s="151"/>
      <c r="G13" s="151"/>
      <c r="H13" s="70"/>
    </row>
    <row r="14" spans="1:8" ht="24.95" customHeight="1" x14ac:dyDescent="0.25">
      <c r="A14" s="17" t="s">
        <v>15</v>
      </c>
      <c r="B14" s="60" t="s">
        <v>35</v>
      </c>
      <c r="C14" s="69"/>
      <c r="D14" s="151"/>
      <c r="E14" s="151"/>
      <c r="F14" s="151"/>
      <c r="G14" s="151"/>
      <c r="H14" s="70"/>
    </row>
    <row r="15" spans="1:8" ht="24.95" customHeight="1" x14ac:dyDescent="0.25">
      <c r="A15" s="17" t="s">
        <v>16</v>
      </c>
      <c r="B15" s="60" t="s">
        <v>36</v>
      </c>
      <c r="C15" s="69"/>
      <c r="D15" s="151"/>
      <c r="E15" s="151"/>
      <c r="F15" s="151"/>
      <c r="G15" s="151"/>
      <c r="H15" s="70"/>
    </row>
    <row r="16" spans="1:8" ht="24.95" customHeight="1" x14ac:dyDescent="0.25">
      <c r="A16" s="17" t="s">
        <v>17</v>
      </c>
      <c r="B16" s="60" t="s">
        <v>37</v>
      </c>
      <c r="C16" s="69"/>
      <c r="D16" s="151"/>
      <c r="E16" s="151"/>
      <c r="F16" s="151"/>
      <c r="G16" s="151"/>
      <c r="H16" s="70"/>
    </row>
    <row r="17" spans="1:8" ht="24.95" customHeight="1" x14ac:dyDescent="0.25">
      <c r="A17" s="17" t="s">
        <v>18</v>
      </c>
      <c r="B17" s="60" t="s">
        <v>0</v>
      </c>
      <c r="C17" s="69"/>
      <c r="D17" s="151"/>
      <c r="E17" s="151"/>
      <c r="F17" s="151"/>
      <c r="G17" s="151"/>
      <c r="H17" s="70"/>
    </row>
    <row r="18" spans="1:8" ht="24.95" customHeight="1" x14ac:dyDescent="0.25">
      <c r="A18" s="17" t="s">
        <v>19</v>
      </c>
      <c r="B18" s="60" t="s">
        <v>38</v>
      </c>
      <c r="C18" s="69"/>
      <c r="D18" s="151"/>
      <c r="E18" s="151"/>
      <c r="F18" s="151"/>
      <c r="G18" s="151"/>
      <c r="H18" s="70"/>
    </row>
    <row r="19" spans="1:8" ht="24.95" customHeight="1" x14ac:dyDescent="0.25">
      <c r="A19" s="17" t="s">
        <v>20</v>
      </c>
      <c r="B19" s="60" t="s">
        <v>39</v>
      </c>
      <c r="C19" s="69"/>
      <c r="D19" s="151"/>
      <c r="E19" s="151"/>
      <c r="F19" s="151"/>
      <c r="G19" s="151"/>
      <c r="H19" s="70"/>
    </row>
    <row r="20" spans="1:8" ht="24.95" customHeight="1" x14ac:dyDescent="0.25">
      <c r="A20" s="17" t="s">
        <v>40</v>
      </c>
      <c r="B20" s="60" t="s">
        <v>41</v>
      </c>
      <c r="C20" s="69"/>
      <c r="D20" s="151"/>
      <c r="E20" s="151"/>
      <c r="F20" s="151"/>
      <c r="G20" s="151"/>
      <c r="H20" s="70"/>
    </row>
    <row r="21" spans="1:8" s="31" customFormat="1" ht="24.95" customHeight="1" thickBot="1" x14ac:dyDescent="0.3">
      <c r="A21" s="17" t="s">
        <v>42</v>
      </c>
      <c r="B21" s="60" t="s">
        <v>43</v>
      </c>
      <c r="C21" s="71"/>
      <c r="D21" s="72"/>
      <c r="E21" s="72"/>
      <c r="F21" s="72"/>
      <c r="G21" s="72"/>
      <c r="H21" s="73"/>
    </row>
    <row r="23" spans="1:8" ht="15" x14ac:dyDescent="0.25">
      <c r="A23" s="185" t="s">
        <v>118</v>
      </c>
      <c r="B23" s="185"/>
      <c r="C23" s="185"/>
      <c r="D23" s="185"/>
      <c r="E23" s="87"/>
      <c r="F23" s="88" t="s">
        <v>119</v>
      </c>
    </row>
  </sheetData>
  <mergeCells count="13">
    <mergeCell ref="A1:H1"/>
    <mergeCell ref="A23:D23"/>
    <mergeCell ref="B10:B11"/>
    <mergeCell ref="A10:A11"/>
    <mergeCell ref="A7:H7"/>
    <mergeCell ref="A5:H5"/>
    <mergeCell ref="A3:H3"/>
    <mergeCell ref="C10:C11"/>
    <mergeCell ref="D10:D11"/>
    <mergeCell ref="E10:F10"/>
    <mergeCell ref="G10:G11"/>
    <mergeCell ref="H10:H11"/>
    <mergeCell ref="C9:H9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A7" workbookViewId="0">
      <selection activeCell="A9" sqref="A9:E9"/>
    </sheetView>
  </sheetViews>
  <sheetFormatPr baseColWidth="10" defaultRowHeight="12.75" x14ac:dyDescent="0.25"/>
  <cols>
    <col min="1" max="1" width="9.85546875" style="29" customWidth="1"/>
    <col min="2" max="2" width="22.5703125" style="29" customWidth="1"/>
    <col min="3" max="3" width="19.42578125" style="29" customWidth="1"/>
    <col min="4" max="4" width="20.7109375" style="29" customWidth="1"/>
    <col min="5" max="5" width="21.42578125" style="29" customWidth="1"/>
    <col min="6" max="6" width="22.140625" style="29" customWidth="1"/>
    <col min="7" max="7" width="9.42578125" style="29" customWidth="1"/>
    <col min="8" max="8" width="21.42578125" style="29" customWidth="1"/>
    <col min="9" max="16384" width="11.42578125" style="29"/>
  </cols>
  <sheetData>
    <row r="1" spans="1:12" ht="12.75" customHeight="1" x14ac:dyDescent="0.25">
      <c r="A1" s="188" t="s">
        <v>44</v>
      </c>
      <c r="B1" s="188"/>
      <c r="C1" s="188"/>
      <c r="D1" s="188"/>
      <c r="E1" s="188"/>
      <c r="F1" s="91"/>
    </row>
    <row r="2" spans="1:12" x14ac:dyDescent="0.25">
      <c r="B2" s="91"/>
      <c r="C2" s="91"/>
    </row>
    <row r="3" spans="1:12" ht="30" customHeight="1" x14ac:dyDescent="0.25">
      <c r="A3" s="188" t="str">
        <f>'LOT 9 LUNEL'!A3:H3</f>
        <v>FOURNITURE ET LIVRAISON DE PAIN VIENNOISERIE et FARINE POUR LES ETABLISSEMENTS DU GHT EST HERAULT ET SUD AVEYRON</v>
      </c>
      <c r="B3" s="188"/>
      <c r="C3" s="188"/>
      <c r="D3" s="188"/>
      <c r="E3" s="188"/>
      <c r="F3" s="91"/>
    </row>
    <row r="5" spans="1:12" ht="24.75" customHeight="1" x14ac:dyDescent="0.25">
      <c r="A5" s="218" t="s">
        <v>53</v>
      </c>
      <c r="B5" s="218"/>
      <c r="C5" s="218"/>
      <c r="D5" s="218"/>
      <c r="E5" s="218"/>
      <c r="F5" s="2"/>
    </row>
    <row r="6" spans="1:12" x14ac:dyDescent="0.25">
      <c r="E6" s="30"/>
      <c r="F6" s="30"/>
    </row>
    <row r="7" spans="1:12" ht="12.75" customHeight="1" x14ac:dyDescent="0.25">
      <c r="A7" s="201" t="s">
        <v>121</v>
      </c>
      <c r="B7" s="201"/>
      <c r="C7" s="201"/>
      <c r="D7" s="201"/>
      <c r="E7" s="201"/>
      <c r="F7" s="1"/>
      <c r="G7" s="1"/>
      <c r="H7" s="1"/>
      <c r="I7" s="1"/>
      <c r="J7" s="1"/>
      <c r="K7" s="1"/>
    </row>
    <row r="8" spans="1:12" x14ac:dyDescent="0.25">
      <c r="A8" s="200" t="s">
        <v>122</v>
      </c>
      <c r="B8" s="200"/>
      <c r="C8" s="200"/>
      <c r="D8" s="200"/>
      <c r="E8" s="200"/>
      <c r="F8" s="104"/>
      <c r="G8" s="104"/>
      <c r="H8" s="104"/>
      <c r="I8" s="104"/>
      <c r="J8" s="104"/>
      <c r="K8" s="104"/>
    </row>
    <row r="9" spans="1:12" ht="15" x14ac:dyDescent="0.25">
      <c r="A9" s="202" t="s">
        <v>163</v>
      </c>
      <c r="B9" s="202"/>
      <c r="C9" s="202"/>
      <c r="D9" s="202"/>
      <c r="E9" s="202"/>
      <c r="F9" s="184"/>
      <c r="G9" s="184"/>
      <c r="H9" s="184"/>
      <c r="I9" s="184"/>
      <c r="J9" s="184"/>
      <c r="K9" s="184"/>
      <c r="L9" s="184"/>
    </row>
    <row r="10" spans="1:12" ht="41.25" customHeight="1" x14ac:dyDescent="0.25">
      <c r="B10" s="99" t="s">
        <v>21</v>
      </c>
      <c r="C10" s="100" t="s">
        <v>120</v>
      </c>
      <c r="D10" s="105" t="s">
        <v>123</v>
      </c>
      <c r="E10" s="100" t="s">
        <v>124</v>
      </c>
    </row>
    <row r="11" spans="1:12" ht="24.95" customHeight="1" x14ac:dyDescent="0.25">
      <c r="A11" s="95" t="s">
        <v>13</v>
      </c>
      <c r="B11" s="5" t="s">
        <v>33</v>
      </c>
      <c r="C11" s="140">
        <v>100000</v>
      </c>
      <c r="D11" s="95">
        <f>'LOT 9 LUNEL'!F12</f>
        <v>0</v>
      </c>
      <c r="E11" s="95">
        <f>D11*C11</f>
        <v>0</v>
      </c>
    </row>
    <row r="12" spans="1:12" ht="24.95" customHeight="1" x14ac:dyDescent="0.25">
      <c r="A12" s="95" t="s">
        <v>14</v>
      </c>
      <c r="B12" s="5" t="s">
        <v>34</v>
      </c>
      <c r="C12" s="141">
        <v>4000</v>
      </c>
      <c r="D12" s="95">
        <f>'LOT 9 LUNEL'!F13</f>
        <v>0</v>
      </c>
      <c r="E12" s="95">
        <f t="shared" ref="E12:E20" si="0">D12*C12</f>
        <v>0</v>
      </c>
    </row>
    <row r="13" spans="1:12" ht="24.95" customHeight="1" x14ac:dyDescent="0.25">
      <c r="A13" s="95" t="s">
        <v>15</v>
      </c>
      <c r="B13" s="5" t="s">
        <v>35</v>
      </c>
      <c r="C13" s="141">
        <v>14600</v>
      </c>
      <c r="D13" s="95">
        <f>'LOT 9 LUNEL'!F14</f>
        <v>0</v>
      </c>
      <c r="E13" s="95">
        <f t="shared" si="0"/>
        <v>0</v>
      </c>
    </row>
    <row r="14" spans="1:12" ht="24.95" customHeight="1" x14ac:dyDescent="0.25">
      <c r="A14" s="95" t="s">
        <v>16</v>
      </c>
      <c r="B14" s="5" t="s">
        <v>36</v>
      </c>
      <c r="C14" s="141">
        <v>1825</v>
      </c>
      <c r="D14" s="95">
        <f>'LOT 9 LUNEL'!F15</f>
        <v>0</v>
      </c>
      <c r="E14" s="95">
        <f t="shared" si="0"/>
        <v>0</v>
      </c>
    </row>
    <row r="15" spans="1:12" ht="24.95" customHeight="1" x14ac:dyDescent="0.25">
      <c r="A15" s="95" t="s">
        <v>17</v>
      </c>
      <c r="B15" s="5" t="s">
        <v>37</v>
      </c>
      <c r="C15" s="141">
        <v>1600</v>
      </c>
      <c r="D15" s="95">
        <f>'LOT 9 LUNEL'!F16</f>
        <v>0</v>
      </c>
      <c r="E15" s="95">
        <f t="shared" si="0"/>
        <v>0</v>
      </c>
    </row>
    <row r="16" spans="1:12" ht="24.95" customHeight="1" x14ac:dyDescent="0.25">
      <c r="A16" s="95" t="s">
        <v>18</v>
      </c>
      <c r="B16" s="5" t="s">
        <v>0</v>
      </c>
      <c r="C16" s="141">
        <v>50</v>
      </c>
      <c r="D16" s="95">
        <f>'LOT 9 LUNEL'!F17</f>
        <v>0</v>
      </c>
      <c r="E16" s="95">
        <f t="shared" si="0"/>
        <v>0</v>
      </c>
    </row>
    <row r="17" spans="1:7" ht="24.95" customHeight="1" x14ac:dyDescent="0.25">
      <c r="A17" s="95" t="s">
        <v>19</v>
      </c>
      <c r="B17" s="5" t="s">
        <v>38</v>
      </c>
      <c r="C17" s="141">
        <v>14335</v>
      </c>
      <c r="D17" s="95">
        <f>'LOT 9 LUNEL'!F18</f>
        <v>0</v>
      </c>
      <c r="E17" s="95">
        <f t="shared" si="0"/>
        <v>0</v>
      </c>
    </row>
    <row r="18" spans="1:7" ht="24.95" customHeight="1" x14ac:dyDescent="0.25">
      <c r="A18" s="95" t="s">
        <v>20</v>
      </c>
      <c r="B18" s="5" t="s">
        <v>39</v>
      </c>
      <c r="C18" s="141">
        <v>1400</v>
      </c>
      <c r="D18" s="95">
        <f>'LOT 9 LUNEL'!F19</f>
        <v>0</v>
      </c>
      <c r="E18" s="95">
        <f t="shared" si="0"/>
        <v>0</v>
      </c>
    </row>
    <row r="19" spans="1:7" ht="24.95" customHeight="1" x14ac:dyDescent="0.25">
      <c r="A19" s="95" t="s">
        <v>40</v>
      </c>
      <c r="B19" s="5" t="s">
        <v>41</v>
      </c>
      <c r="C19" s="141">
        <v>9500</v>
      </c>
      <c r="D19" s="95">
        <f>'LOT 9 LUNEL'!F20</f>
        <v>0</v>
      </c>
      <c r="E19" s="95">
        <f t="shared" si="0"/>
        <v>0</v>
      </c>
    </row>
    <row r="20" spans="1:7" ht="24.95" customHeight="1" thickBot="1" x14ac:dyDescent="0.3">
      <c r="A20" s="95" t="s">
        <v>42</v>
      </c>
      <c r="B20" s="5" t="s">
        <v>43</v>
      </c>
      <c r="C20" s="141">
        <v>1000</v>
      </c>
      <c r="D20" s="142">
        <f>'LOT 9 LUNEL'!F21</f>
        <v>0</v>
      </c>
      <c r="E20" s="142">
        <f t="shared" si="0"/>
        <v>0</v>
      </c>
    </row>
    <row r="21" spans="1:7" s="31" customFormat="1" ht="39.75" customHeight="1" thickBot="1" x14ac:dyDescent="0.3">
      <c r="A21" s="2"/>
      <c r="B21" s="2"/>
      <c r="C21" s="2"/>
      <c r="D21" s="139" t="s">
        <v>136</v>
      </c>
      <c r="E21" s="139">
        <f>SUM(E11:E20)</f>
        <v>0</v>
      </c>
      <c r="F21" s="2"/>
      <c r="G21" s="112"/>
    </row>
  </sheetData>
  <mergeCells count="6">
    <mergeCell ref="A9:E9"/>
    <mergeCell ref="A8:E8"/>
    <mergeCell ref="A5:E5"/>
    <mergeCell ref="A1:E1"/>
    <mergeCell ref="A3:E3"/>
    <mergeCell ref="A7:E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7" workbookViewId="0">
      <selection activeCell="A10" sqref="A10:B14"/>
    </sheetView>
  </sheetViews>
  <sheetFormatPr baseColWidth="10" defaultRowHeight="15" x14ac:dyDescent="0.25"/>
  <cols>
    <col min="2" max="2" width="26.85546875" customWidth="1"/>
    <col min="3" max="3" width="15.7109375" customWidth="1"/>
    <col min="4" max="4" width="16.85546875" customWidth="1"/>
    <col min="5" max="6" width="17.140625" customWidth="1"/>
    <col min="8" max="8" width="17.140625" customWidth="1"/>
  </cols>
  <sheetData>
    <row r="1" spans="1:8" s="4" customFormat="1" ht="13.5" customHeight="1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s="4" customFormat="1" ht="12.75" x14ac:dyDescent="0.2">
      <c r="B2" s="19"/>
    </row>
    <row r="3" spans="1:8" s="4" customFormat="1" ht="42" customHeight="1" x14ac:dyDescent="0.2">
      <c r="A3" s="188" t="str">
        <f>'DQE LOT 9'!A3:E3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4" spans="1:8" s="4" customFormat="1" ht="12.75" x14ac:dyDescent="0.2"/>
    <row r="5" spans="1:8" s="4" customFormat="1" ht="30" customHeight="1" x14ac:dyDescent="0.2">
      <c r="A5" s="189" t="s">
        <v>54</v>
      </c>
      <c r="B5" s="189"/>
      <c r="C5" s="189"/>
      <c r="D5" s="189"/>
      <c r="E5" s="189"/>
      <c r="F5" s="189"/>
      <c r="G5" s="189"/>
      <c r="H5" s="189"/>
    </row>
    <row r="6" spans="1:8" s="4" customFormat="1" ht="12.75" x14ac:dyDescent="0.2"/>
    <row r="7" spans="1:8" s="4" customFormat="1" ht="12.75" x14ac:dyDescent="0.2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s="4" customFormat="1" ht="13.5" thickBot="1" x14ac:dyDescent="0.25"/>
    <row r="9" spans="1:8" s="4" customFormat="1" x14ac:dyDescent="0.2">
      <c r="C9" s="221" t="s">
        <v>100</v>
      </c>
      <c r="D9" s="222"/>
      <c r="E9" s="222"/>
      <c r="F9" s="222"/>
      <c r="G9" s="222"/>
      <c r="H9" s="223"/>
    </row>
    <row r="10" spans="1:8" s="22" customFormat="1" ht="18" customHeight="1" x14ac:dyDescent="0.2">
      <c r="A10" s="224" t="s">
        <v>110</v>
      </c>
      <c r="B10" s="195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s="23" customFormat="1" ht="24" customHeight="1" x14ac:dyDescent="0.25">
      <c r="A11" s="224"/>
      <c r="B11" s="196"/>
      <c r="C11" s="206"/>
      <c r="D11" s="208"/>
      <c r="E11" s="44" t="s">
        <v>106</v>
      </c>
      <c r="F11" s="44" t="s">
        <v>107</v>
      </c>
      <c r="G11" s="208"/>
      <c r="H11" s="212"/>
    </row>
    <row r="12" spans="1:8" s="23" customFormat="1" ht="24.95" customHeight="1" x14ac:dyDescent="0.25">
      <c r="A12" s="18" t="s">
        <v>14</v>
      </c>
      <c r="B12" s="180" t="s">
        <v>22</v>
      </c>
      <c r="C12" s="69"/>
      <c r="D12" s="42"/>
      <c r="E12" s="42"/>
      <c r="F12" s="42"/>
      <c r="G12" s="42"/>
      <c r="H12" s="70"/>
    </row>
    <row r="13" spans="1:8" s="23" customFormat="1" ht="24.95" customHeight="1" x14ac:dyDescent="0.25">
      <c r="A13" s="18" t="s">
        <v>16</v>
      </c>
      <c r="B13" s="180" t="s">
        <v>98</v>
      </c>
      <c r="C13" s="69"/>
      <c r="D13" s="42"/>
      <c r="E13" s="42"/>
      <c r="F13" s="42"/>
      <c r="G13" s="42"/>
      <c r="H13" s="70"/>
    </row>
    <row r="14" spans="1:8" ht="21.75" customHeight="1" thickBot="1" x14ac:dyDescent="0.3">
      <c r="A14" s="18" t="s">
        <v>17</v>
      </c>
      <c r="B14" s="180" t="s">
        <v>99</v>
      </c>
      <c r="C14" s="75"/>
      <c r="D14" s="76"/>
      <c r="E14" s="76"/>
      <c r="F14" s="76"/>
      <c r="G14" s="76"/>
      <c r="H14" s="77"/>
    </row>
    <row r="16" spans="1:8" x14ac:dyDescent="0.25">
      <c r="A16" s="185" t="s">
        <v>118</v>
      </c>
      <c r="B16" s="185"/>
      <c r="C16" s="185"/>
      <c r="D16" s="185"/>
      <c r="E16" s="87"/>
      <c r="F16" s="88" t="s">
        <v>119</v>
      </c>
    </row>
  </sheetData>
  <mergeCells count="13">
    <mergeCell ref="A1:H1"/>
    <mergeCell ref="A16:D16"/>
    <mergeCell ref="B10:B11"/>
    <mergeCell ref="A10:A11"/>
    <mergeCell ref="A5:H5"/>
    <mergeCell ref="A7:H7"/>
    <mergeCell ref="A3:H3"/>
    <mergeCell ref="C9:H9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5" sqref="A5:E5"/>
    </sheetView>
  </sheetViews>
  <sheetFormatPr baseColWidth="10" defaultRowHeight="12.75" x14ac:dyDescent="0.25"/>
  <cols>
    <col min="1" max="1" width="11.42578125" style="40"/>
    <col min="2" max="2" width="28.85546875" style="16" customWidth="1"/>
    <col min="3" max="3" width="13.42578125" style="16" customWidth="1"/>
    <col min="4" max="4" width="16.85546875" style="16" customWidth="1"/>
    <col min="5" max="5" width="15" style="16" customWidth="1"/>
    <col min="6" max="6" width="9.28515625" style="16" customWidth="1"/>
    <col min="7" max="8" width="12.140625" style="16" customWidth="1"/>
    <col min="9" max="16384" width="11.42578125" style="40"/>
  </cols>
  <sheetData>
    <row r="1" spans="1:9" ht="15" customHeight="1" x14ac:dyDescent="0.2">
      <c r="A1" s="187" t="s">
        <v>44</v>
      </c>
      <c r="B1" s="187"/>
      <c r="C1" s="187"/>
      <c r="D1" s="187"/>
      <c r="E1" s="187"/>
      <c r="F1" s="90"/>
      <c r="G1" s="90"/>
      <c r="H1" s="90"/>
    </row>
    <row r="2" spans="1:9" ht="26.25" customHeight="1" x14ac:dyDescent="0.25">
      <c r="A2" s="188" t="s">
        <v>147</v>
      </c>
      <c r="B2" s="188"/>
      <c r="C2" s="188"/>
      <c r="D2" s="188"/>
      <c r="E2" s="188"/>
      <c r="F2" s="156"/>
      <c r="G2" s="156"/>
      <c r="H2" s="156"/>
    </row>
    <row r="3" spans="1:9" x14ac:dyDescent="0.2">
      <c r="B3" s="4"/>
    </row>
    <row r="4" spans="1:9" ht="27" customHeight="1" x14ac:dyDescent="0.25">
      <c r="A4" s="189" t="s">
        <v>45</v>
      </c>
      <c r="B4" s="189"/>
      <c r="C4" s="189"/>
      <c r="D4" s="189"/>
      <c r="E4" s="189"/>
      <c r="F4" s="102"/>
      <c r="G4" s="102"/>
      <c r="H4" s="102"/>
    </row>
    <row r="5" spans="1:9" s="9" customFormat="1" ht="11.25" customHeight="1" x14ac:dyDescent="0.25">
      <c r="A5" s="202" t="s">
        <v>163</v>
      </c>
      <c r="B5" s="202"/>
      <c r="C5" s="202"/>
      <c r="D5" s="202"/>
      <c r="E5" s="202"/>
      <c r="F5" s="8"/>
      <c r="G5" s="8"/>
      <c r="H5" s="8"/>
    </row>
    <row r="6" spans="1:9" ht="15" customHeight="1" x14ac:dyDescent="0.25">
      <c r="A6" s="201" t="s">
        <v>121</v>
      </c>
      <c r="B6" s="201"/>
      <c r="C6" s="201"/>
      <c r="D6" s="201"/>
      <c r="E6" s="201"/>
      <c r="F6" s="1"/>
      <c r="G6" s="1"/>
      <c r="H6" s="1"/>
      <c r="I6" s="9"/>
    </row>
    <row r="7" spans="1:9" x14ac:dyDescent="0.25">
      <c r="A7" s="200" t="s">
        <v>122</v>
      </c>
      <c r="B7" s="200"/>
      <c r="C7" s="200"/>
      <c r="D7" s="200"/>
      <c r="E7" s="200"/>
    </row>
    <row r="9" spans="1:9" ht="39" customHeight="1" x14ac:dyDescent="0.25">
      <c r="A9" s="89" t="s">
        <v>63</v>
      </c>
      <c r="B9" s="92" t="s">
        <v>21</v>
      </c>
      <c r="C9" s="100" t="s">
        <v>125</v>
      </c>
      <c r="D9" s="101" t="s">
        <v>123</v>
      </c>
      <c r="E9" s="100" t="s">
        <v>124</v>
      </c>
    </row>
    <row r="10" spans="1:9" ht="24.95" customHeight="1" thickBot="1" x14ac:dyDescent="0.3">
      <c r="A10" s="89" t="s">
        <v>64</v>
      </c>
      <c r="B10" s="43" t="s">
        <v>140</v>
      </c>
      <c r="C10" s="3">
        <v>52500</v>
      </c>
      <c r="D10" s="116">
        <f>+'LOT 1 CHU M PAIN PATIENT'!F11</f>
        <v>0</v>
      </c>
      <c r="E10" s="116">
        <f>+D10*C10</f>
        <v>0</v>
      </c>
    </row>
    <row r="11" spans="1:9" ht="25.5" customHeight="1" thickBot="1" x14ac:dyDescent="0.3">
      <c r="D11" s="178" t="s">
        <v>136</v>
      </c>
      <c r="E11" s="178">
        <f>E10</f>
        <v>0</v>
      </c>
    </row>
  </sheetData>
  <mergeCells count="6">
    <mergeCell ref="A1:E1"/>
    <mergeCell ref="A7:E7"/>
    <mergeCell ref="A6:E6"/>
    <mergeCell ref="A4:E4"/>
    <mergeCell ref="A2:E2"/>
    <mergeCell ref="A5:E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C11" sqref="C11"/>
    </sheetView>
  </sheetViews>
  <sheetFormatPr baseColWidth="10" defaultRowHeight="15" x14ac:dyDescent="0.25"/>
  <cols>
    <col min="2" max="2" width="26.85546875" customWidth="1"/>
    <col min="4" max="4" width="18.140625" customWidth="1"/>
    <col min="5" max="5" width="21.85546875" customWidth="1"/>
  </cols>
  <sheetData>
    <row r="1" spans="1:11" s="4" customFormat="1" ht="12.75" x14ac:dyDescent="0.2">
      <c r="A1" s="187" t="s">
        <v>44</v>
      </c>
      <c r="B1" s="187"/>
      <c r="C1" s="187"/>
      <c r="D1" s="187"/>
      <c r="E1" s="187"/>
    </row>
    <row r="2" spans="1:11" s="4" customFormat="1" ht="12.75" x14ac:dyDescent="0.2">
      <c r="B2" s="90"/>
    </row>
    <row r="3" spans="1:11" s="4" customFormat="1" ht="12.75" customHeight="1" x14ac:dyDescent="0.2">
      <c r="A3" s="188" t="str">
        <f>'LOT 10 CLERMONT L'!A3:H3</f>
        <v>FOURNITURE ET LIVRAISON DE PAIN VIENNOISERIE et FARINE POUR LES ETABLISSEMENTS DU GHT EST HERAULT ET SUD AVEYRON</v>
      </c>
      <c r="B3" s="188"/>
      <c r="C3" s="188"/>
      <c r="D3" s="188"/>
      <c r="E3" s="188"/>
    </row>
    <row r="4" spans="1:11" s="4" customFormat="1" ht="12.75" x14ac:dyDescent="0.2"/>
    <row r="5" spans="1:11" s="4" customFormat="1" ht="30.75" customHeight="1" x14ac:dyDescent="0.2">
      <c r="A5" s="218" t="s">
        <v>54</v>
      </c>
      <c r="B5" s="218"/>
      <c r="C5" s="218"/>
      <c r="D5" s="218"/>
      <c r="E5" s="218"/>
    </row>
    <row r="6" spans="1:11" s="4" customFormat="1" ht="12.75" x14ac:dyDescent="0.2"/>
    <row r="7" spans="1:11" s="4" customFormat="1" ht="12.75" customHeight="1" x14ac:dyDescent="0.2">
      <c r="A7" s="201" t="s">
        <v>121</v>
      </c>
      <c r="B7" s="201"/>
      <c r="C7" s="201"/>
      <c r="D7" s="201"/>
      <c r="E7" s="201"/>
      <c r="F7" s="1"/>
      <c r="G7" s="1"/>
      <c r="H7" s="1"/>
      <c r="I7" s="1"/>
      <c r="J7" s="1"/>
      <c r="K7" s="1"/>
    </row>
    <row r="8" spans="1:11" s="4" customFormat="1" ht="12.75" x14ac:dyDescent="0.2">
      <c r="A8" s="200" t="s">
        <v>122</v>
      </c>
      <c r="B8" s="200"/>
      <c r="C8" s="200"/>
      <c r="D8" s="200"/>
      <c r="E8" s="200"/>
      <c r="F8" s="104"/>
      <c r="G8" s="104"/>
      <c r="H8" s="104"/>
      <c r="I8" s="104"/>
      <c r="J8" s="104"/>
      <c r="K8" s="104"/>
    </row>
    <row r="9" spans="1:11" s="4" customFormat="1" x14ac:dyDescent="0.2">
      <c r="A9" s="202" t="s">
        <v>163</v>
      </c>
      <c r="B9" s="202"/>
      <c r="C9" s="202"/>
      <c r="D9" s="202"/>
      <c r="E9" s="202"/>
    </row>
    <row r="10" spans="1:11" s="22" customFormat="1" ht="38.25" x14ac:dyDescent="0.2">
      <c r="A10" s="234" t="s">
        <v>21</v>
      </c>
      <c r="B10" s="234"/>
      <c r="C10" s="111" t="s">
        <v>120</v>
      </c>
      <c r="D10" s="105" t="s">
        <v>123</v>
      </c>
      <c r="E10" s="100" t="s">
        <v>124</v>
      </c>
    </row>
    <row r="11" spans="1:11" s="23" customFormat="1" ht="24.95" customHeight="1" x14ac:dyDescent="0.25">
      <c r="A11" s="94" t="s">
        <v>14</v>
      </c>
      <c r="B11" s="94" t="s">
        <v>22</v>
      </c>
      <c r="C11" s="94">
        <v>12635</v>
      </c>
      <c r="D11" s="94">
        <f>'LOT 10 CLERMONT L'!F12</f>
        <v>0</v>
      </c>
      <c r="E11" s="94">
        <f>D11*C11</f>
        <v>0</v>
      </c>
    </row>
    <row r="12" spans="1:11" s="23" customFormat="1" ht="24.95" customHeight="1" x14ac:dyDescent="0.25">
      <c r="A12" s="94" t="s">
        <v>16</v>
      </c>
      <c r="B12" s="94" t="s">
        <v>98</v>
      </c>
      <c r="C12" s="94">
        <v>4500</v>
      </c>
      <c r="D12" s="94">
        <f>'LOT 10 CLERMONT L'!F13</f>
        <v>0</v>
      </c>
      <c r="E12" s="94">
        <f t="shared" ref="E12:E13" si="0">D12*C12</f>
        <v>0</v>
      </c>
    </row>
    <row r="13" spans="1:11" s="23" customFormat="1" ht="24.95" customHeight="1" thickBot="1" x14ac:dyDescent="0.3">
      <c r="A13" s="94" t="s">
        <v>17</v>
      </c>
      <c r="B13" s="94" t="s">
        <v>99</v>
      </c>
      <c r="C13" s="94">
        <v>2500</v>
      </c>
      <c r="D13" s="118">
        <f>'LOT 10 CLERMONT L'!F14</f>
        <v>0</v>
      </c>
      <c r="E13" s="118">
        <f t="shared" si="0"/>
        <v>0</v>
      </c>
    </row>
    <row r="14" spans="1:11" ht="33" customHeight="1" thickBot="1" x14ac:dyDescent="0.3">
      <c r="D14" s="177" t="s">
        <v>136</v>
      </c>
      <c r="E14" s="177">
        <f>SUM(E11:E13)</f>
        <v>0</v>
      </c>
    </row>
  </sheetData>
  <mergeCells count="7">
    <mergeCell ref="A1:E1"/>
    <mergeCell ref="A7:E7"/>
    <mergeCell ref="A8:E8"/>
    <mergeCell ref="A10:B10"/>
    <mergeCell ref="A5:E5"/>
    <mergeCell ref="A3:E3"/>
    <mergeCell ref="A9:E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4" workbookViewId="0">
      <selection activeCell="A9" sqref="A9:B13"/>
    </sheetView>
  </sheetViews>
  <sheetFormatPr baseColWidth="10" defaultRowHeight="12.75" x14ac:dyDescent="0.2"/>
  <cols>
    <col min="1" max="1" width="11.42578125" style="4"/>
    <col min="2" max="2" width="21.28515625" style="4" customWidth="1"/>
    <col min="3" max="3" width="17" style="4" customWidth="1"/>
    <col min="4" max="4" width="21.85546875" style="4" customWidth="1"/>
    <col min="5" max="5" width="18" style="4" customWidth="1"/>
    <col min="6" max="6" width="17.140625" style="4" customWidth="1"/>
    <col min="7" max="7" width="11.42578125" style="4"/>
    <col min="8" max="8" width="21.42578125" style="4" customWidth="1"/>
    <col min="9" max="16384" width="11.42578125" style="4"/>
  </cols>
  <sheetData>
    <row r="1" spans="1:8" ht="23.25" customHeight="1" x14ac:dyDescent="0.2">
      <c r="A1" s="219" t="s">
        <v>44</v>
      </c>
      <c r="B1" s="219"/>
      <c r="C1" s="219"/>
      <c r="D1" s="219"/>
      <c r="E1" s="219"/>
      <c r="F1" s="219"/>
      <c r="G1" s="219"/>
      <c r="H1" s="219"/>
    </row>
    <row r="2" spans="1:8" ht="28.5" customHeight="1" x14ac:dyDescent="0.2">
      <c r="A2" s="188" t="str">
        <f>'DQE LOT 10'!A3:E3</f>
        <v>FOURNITURE ET LIVRAISON DE PAIN VIENNOISERIE et FARINE POUR LES ETABLISSEMENTS DU GHT EST HERAULT ET SUD AVEYRON</v>
      </c>
      <c r="B2" s="188"/>
      <c r="C2" s="188"/>
      <c r="D2" s="188"/>
      <c r="E2" s="188"/>
      <c r="F2" s="188"/>
      <c r="G2" s="188"/>
      <c r="H2" s="188"/>
    </row>
    <row r="4" spans="1:8" ht="26.25" customHeight="1" x14ac:dyDescent="0.2">
      <c r="A4" s="189" t="s">
        <v>55</v>
      </c>
      <c r="B4" s="189"/>
      <c r="C4" s="189"/>
      <c r="D4" s="189"/>
      <c r="E4" s="189"/>
      <c r="F4" s="189"/>
      <c r="G4" s="189"/>
      <c r="H4" s="189"/>
    </row>
    <row r="6" spans="1:8" ht="15" customHeight="1" x14ac:dyDescent="0.2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ht="13.5" thickBot="1" x14ac:dyDescent="0.25"/>
    <row r="8" spans="1:8" ht="25.5" customHeight="1" x14ac:dyDescent="0.2">
      <c r="C8" s="221" t="s">
        <v>100</v>
      </c>
      <c r="D8" s="222"/>
      <c r="E8" s="222"/>
      <c r="F8" s="222"/>
      <c r="G8" s="222"/>
      <c r="H8" s="223"/>
    </row>
    <row r="9" spans="1:8" s="12" customFormat="1" ht="24.95" customHeight="1" x14ac:dyDescent="0.2">
      <c r="A9" s="226" t="s">
        <v>111</v>
      </c>
      <c r="B9" s="195" t="s">
        <v>21</v>
      </c>
      <c r="C9" s="205" t="s">
        <v>101</v>
      </c>
      <c r="D9" s="207" t="s">
        <v>102</v>
      </c>
      <c r="E9" s="203" t="s">
        <v>103</v>
      </c>
      <c r="F9" s="204"/>
      <c r="G9" s="207" t="s">
        <v>104</v>
      </c>
      <c r="H9" s="211" t="s">
        <v>105</v>
      </c>
    </row>
    <row r="10" spans="1:8" s="12" customFormat="1" ht="24.95" customHeight="1" x14ac:dyDescent="0.2">
      <c r="A10" s="226"/>
      <c r="B10" s="196"/>
      <c r="C10" s="206"/>
      <c r="D10" s="208"/>
      <c r="E10" s="44" t="s">
        <v>106</v>
      </c>
      <c r="F10" s="44" t="s">
        <v>107</v>
      </c>
      <c r="G10" s="208"/>
      <c r="H10" s="212"/>
    </row>
    <row r="11" spans="1:8" s="12" customFormat="1" ht="24.95" customHeight="1" x14ac:dyDescent="0.2">
      <c r="A11" s="17" t="s">
        <v>13</v>
      </c>
      <c r="B11" s="78" t="s">
        <v>3</v>
      </c>
      <c r="C11" s="85"/>
      <c r="D11" s="152"/>
      <c r="E11" s="152"/>
      <c r="F11" s="152"/>
      <c r="G11" s="152"/>
      <c r="H11" s="86"/>
    </row>
    <row r="12" spans="1:8" ht="24.95" customHeight="1" x14ac:dyDescent="0.2">
      <c r="A12" s="17" t="s">
        <v>14</v>
      </c>
      <c r="B12" s="78" t="s">
        <v>1</v>
      </c>
      <c r="C12" s="69"/>
      <c r="D12" s="151"/>
      <c r="E12" s="151"/>
      <c r="F12" s="151"/>
      <c r="G12" s="151"/>
      <c r="H12" s="70"/>
    </row>
    <row r="13" spans="1:8" ht="24.95" customHeight="1" thickBot="1" x14ac:dyDescent="0.25">
      <c r="A13" s="17" t="s">
        <v>15</v>
      </c>
      <c r="B13" s="78" t="s">
        <v>2</v>
      </c>
      <c r="C13" s="71"/>
      <c r="D13" s="72"/>
      <c r="E13" s="72"/>
      <c r="F13" s="72"/>
      <c r="G13" s="72"/>
      <c r="H13" s="73"/>
    </row>
    <row r="15" spans="1:8" ht="15" x14ac:dyDescent="0.2">
      <c r="A15" s="185" t="s">
        <v>118</v>
      </c>
      <c r="B15" s="185"/>
      <c r="C15" s="185"/>
      <c r="D15" s="185"/>
      <c r="E15" s="87"/>
      <c r="F15" s="88" t="s">
        <v>119</v>
      </c>
    </row>
  </sheetData>
  <mergeCells count="13">
    <mergeCell ref="A15:D15"/>
    <mergeCell ref="B9:B10"/>
    <mergeCell ref="A9:A10"/>
    <mergeCell ref="A1:H1"/>
    <mergeCell ref="A2:H2"/>
    <mergeCell ref="A4:H4"/>
    <mergeCell ref="A6:H6"/>
    <mergeCell ref="C9:C10"/>
    <mergeCell ref="D9:D10"/>
    <mergeCell ref="E9:F9"/>
    <mergeCell ref="G9:G10"/>
    <mergeCell ref="H9:H10"/>
    <mergeCell ref="C8:H8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C13" sqref="C13"/>
    </sheetView>
  </sheetViews>
  <sheetFormatPr baseColWidth="10" defaultRowHeight="12.75" x14ac:dyDescent="0.2"/>
  <cols>
    <col min="1" max="1" width="14.85546875" style="4" customWidth="1"/>
    <col min="2" max="2" width="25.85546875" style="4" customWidth="1"/>
    <col min="3" max="3" width="16.85546875" style="4" customWidth="1"/>
    <col min="4" max="4" width="22.140625" style="4" customWidth="1"/>
    <col min="5" max="5" width="21.5703125" style="4" customWidth="1"/>
    <col min="6" max="16384" width="11.42578125" style="4"/>
  </cols>
  <sheetData>
    <row r="1" spans="1:11" x14ac:dyDescent="0.2">
      <c r="A1" s="219" t="s">
        <v>44</v>
      </c>
      <c r="B1" s="219"/>
      <c r="C1" s="219"/>
      <c r="D1" s="219"/>
      <c r="E1" s="219"/>
    </row>
    <row r="2" spans="1:11" x14ac:dyDescent="0.2">
      <c r="B2" s="90"/>
    </row>
    <row r="3" spans="1:11" ht="28.5" customHeight="1" x14ac:dyDescent="0.2">
      <c r="A3" s="188" t="str">
        <f>'LOT 11 CH LAMALOU '!A2:H2</f>
        <v>FOURNITURE ET LIVRAISON DE PAIN VIENNOISERIE et FARINE POUR LES ETABLISSEMENTS DU GHT EST HERAULT ET SUD AVEYRON</v>
      </c>
      <c r="B3" s="188"/>
      <c r="C3" s="188"/>
      <c r="D3" s="188"/>
      <c r="E3" s="188"/>
    </row>
    <row r="5" spans="1:11" ht="20.25" customHeight="1" x14ac:dyDescent="0.2">
      <c r="A5" s="218" t="s">
        <v>55</v>
      </c>
      <c r="B5" s="218"/>
      <c r="C5" s="218"/>
      <c r="D5" s="218"/>
      <c r="E5" s="218"/>
    </row>
    <row r="7" spans="1:11" ht="12.75" customHeight="1" x14ac:dyDescent="0.2">
      <c r="A7" s="201" t="s">
        <v>121</v>
      </c>
      <c r="B7" s="201"/>
      <c r="C7" s="201"/>
      <c r="D7" s="201"/>
      <c r="E7" s="201"/>
      <c r="F7" s="1"/>
      <c r="G7" s="1"/>
      <c r="H7" s="1"/>
      <c r="I7" s="1"/>
      <c r="J7" s="1"/>
      <c r="K7" s="1"/>
    </row>
    <row r="8" spans="1:11" x14ac:dyDescent="0.2">
      <c r="A8" s="200" t="s">
        <v>122</v>
      </c>
      <c r="B8" s="200"/>
      <c r="C8" s="200"/>
      <c r="D8" s="200"/>
      <c r="E8" s="200"/>
      <c r="F8" s="104"/>
      <c r="G8" s="104"/>
      <c r="H8" s="104"/>
      <c r="I8" s="104"/>
      <c r="J8" s="104"/>
      <c r="K8" s="104"/>
    </row>
    <row r="9" spans="1:11" ht="15" x14ac:dyDescent="0.2">
      <c r="A9" s="202" t="s">
        <v>163</v>
      </c>
      <c r="B9" s="202"/>
      <c r="C9" s="202"/>
      <c r="D9" s="202"/>
      <c r="E9" s="202"/>
      <c r="F9" s="104"/>
      <c r="G9" s="104"/>
      <c r="H9" s="104"/>
      <c r="I9" s="104"/>
      <c r="J9" s="104"/>
      <c r="K9" s="104"/>
    </row>
    <row r="10" spans="1:11" ht="38.25" x14ac:dyDescent="0.2">
      <c r="A10" s="234" t="s">
        <v>21</v>
      </c>
      <c r="B10" s="234"/>
      <c r="C10" s="100" t="s">
        <v>120</v>
      </c>
      <c r="D10" s="105" t="s">
        <v>123</v>
      </c>
      <c r="E10" s="100" t="s">
        <v>124</v>
      </c>
    </row>
    <row r="11" spans="1:11" s="12" customFormat="1" ht="24.95" customHeight="1" x14ac:dyDescent="0.2">
      <c r="A11" s="95" t="s">
        <v>13</v>
      </c>
      <c r="B11" s="95" t="s">
        <v>3</v>
      </c>
      <c r="C11" s="3">
        <v>85000</v>
      </c>
      <c r="D11" s="95">
        <f>'LOT 11 CH LAMALOU '!F11</f>
        <v>0</v>
      </c>
      <c r="E11" s="115">
        <f>D11*C11</f>
        <v>0</v>
      </c>
    </row>
    <row r="12" spans="1:11" s="12" customFormat="1" ht="24.95" customHeight="1" x14ac:dyDescent="0.2">
      <c r="A12" s="95" t="s">
        <v>14</v>
      </c>
      <c r="B12" s="95" t="s">
        <v>1</v>
      </c>
      <c r="C12" s="3">
        <v>15000</v>
      </c>
      <c r="D12" s="95">
        <f>'LOT 11 CH LAMALOU '!F12</f>
        <v>0</v>
      </c>
      <c r="E12" s="115">
        <f t="shared" ref="E12:E13" si="0">D12*C12</f>
        <v>0</v>
      </c>
    </row>
    <row r="13" spans="1:11" s="12" customFormat="1" ht="24.95" customHeight="1" thickBot="1" x14ac:dyDescent="0.25">
      <c r="A13" s="95" t="s">
        <v>15</v>
      </c>
      <c r="B13" s="95" t="s">
        <v>2</v>
      </c>
      <c r="C13" s="3">
        <v>4500</v>
      </c>
      <c r="D13" s="95">
        <f>'LOT 11 CH LAMALOU '!F13</f>
        <v>0</v>
      </c>
      <c r="E13" s="115">
        <f t="shared" si="0"/>
        <v>0</v>
      </c>
    </row>
    <row r="14" spans="1:11" ht="33.75" customHeight="1" thickBot="1" x14ac:dyDescent="0.25">
      <c r="D14" s="139" t="s">
        <v>136</v>
      </c>
      <c r="E14" s="139">
        <f>SUM(E11:E13)</f>
        <v>0</v>
      </c>
    </row>
  </sheetData>
  <mergeCells count="7">
    <mergeCell ref="A1:E1"/>
    <mergeCell ref="A5:E5"/>
    <mergeCell ref="A10:B10"/>
    <mergeCell ref="A7:E7"/>
    <mergeCell ref="A8:E8"/>
    <mergeCell ref="A3:E3"/>
    <mergeCell ref="A9:E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0" sqref="A10:B13"/>
    </sheetView>
  </sheetViews>
  <sheetFormatPr baseColWidth="10" defaultColWidth="16" defaultRowHeight="12.75" x14ac:dyDescent="0.2"/>
  <cols>
    <col min="1" max="1" width="11.5703125" style="12" customWidth="1"/>
    <col min="2" max="2" width="20.28515625" style="12" customWidth="1"/>
    <col min="3" max="3" width="20.140625" style="12" customWidth="1"/>
    <col min="4" max="4" width="17.5703125" style="12" customWidth="1"/>
    <col min="5" max="5" width="16.85546875" style="12" customWidth="1"/>
    <col min="6" max="6" width="15.7109375" style="12" customWidth="1"/>
    <col min="7" max="7" width="14.42578125" style="12" customWidth="1"/>
    <col min="8" max="16384" width="16" style="12"/>
  </cols>
  <sheetData>
    <row r="1" spans="1:8" x14ac:dyDescent="0.2">
      <c r="A1" s="235" t="s">
        <v>44</v>
      </c>
      <c r="B1" s="235"/>
      <c r="C1" s="235"/>
      <c r="D1" s="235"/>
      <c r="E1" s="235"/>
      <c r="F1" s="235"/>
      <c r="G1" s="235"/>
      <c r="H1" s="235"/>
    </row>
    <row r="2" spans="1:8" x14ac:dyDescent="0.2">
      <c r="B2" s="13"/>
    </row>
    <row r="3" spans="1:8" ht="24.75" customHeight="1" x14ac:dyDescent="0.2">
      <c r="A3" s="188" t="str">
        <f>'DQE LOT 11'!A3:E3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5" spans="1:8" ht="28.5" customHeight="1" x14ac:dyDescent="0.2">
      <c r="A5" s="189" t="s">
        <v>56</v>
      </c>
      <c r="B5" s="189"/>
      <c r="C5" s="189"/>
      <c r="D5" s="189"/>
      <c r="E5" s="189"/>
      <c r="F5" s="189"/>
      <c r="G5" s="189"/>
      <c r="H5" s="189"/>
    </row>
    <row r="7" spans="1:8" ht="12.75" customHeight="1" x14ac:dyDescent="0.2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3.5" thickBot="1" x14ac:dyDescent="0.25"/>
    <row r="9" spans="1:8" ht="15" x14ac:dyDescent="0.2">
      <c r="C9" s="221" t="s">
        <v>100</v>
      </c>
      <c r="D9" s="222"/>
      <c r="E9" s="222"/>
      <c r="F9" s="222"/>
      <c r="G9" s="222"/>
      <c r="H9" s="223"/>
    </row>
    <row r="10" spans="1:8" ht="12.75" customHeight="1" x14ac:dyDescent="0.2">
      <c r="A10" s="224" t="s">
        <v>112</v>
      </c>
      <c r="B10" s="236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ht="24.95" customHeight="1" x14ac:dyDescent="0.2">
      <c r="A11" s="224"/>
      <c r="B11" s="236"/>
      <c r="C11" s="206"/>
      <c r="D11" s="208"/>
      <c r="E11" s="44" t="s">
        <v>106</v>
      </c>
      <c r="F11" s="44" t="s">
        <v>107</v>
      </c>
      <c r="G11" s="208"/>
      <c r="H11" s="212"/>
    </row>
    <row r="12" spans="1:8" ht="24.95" customHeight="1" x14ac:dyDescent="0.2">
      <c r="A12" s="15" t="s">
        <v>113</v>
      </c>
      <c r="B12" s="78" t="s">
        <v>4</v>
      </c>
      <c r="C12" s="85"/>
      <c r="D12" s="152"/>
      <c r="E12" s="152"/>
      <c r="F12" s="152"/>
      <c r="G12" s="152"/>
      <c r="H12" s="86"/>
    </row>
    <row r="13" spans="1:8" ht="24.95" customHeight="1" thickBot="1" x14ac:dyDescent="0.25">
      <c r="A13" s="15" t="s">
        <v>114</v>
      </c>
      <c r="B13" s="60" t="s">
        <v>0</v>
      </c>
      <c r="C13" s="71"/>
      <c r="D13" s="72"/>
      <c r="E13" s="72"/>
      <c r="F13" s="72"/>
      <c r="G13" s="72"/>
      <c r="H13" s="73"/>
    </row>
    <row r="16" spans="1:8" ht="15" x14ac:dyDescent="0.2">
      <c r="A16" s="185" t="s">
        <v>118</v>
      </c>
      <c r="B16" s="185"/>
      <c r="C16" s="185"/>
      <c r="D16" s="185"/>
      <c r="E16" s="87"/>
      <c r="F16" s="88" t="s">
        <v>119</v>
      </c>
    </row>
  </sheetData>
  <mergeCells count="13">
    <mergeCell ref="A16:D16"/>
    <mergeCell ref="A7:H7"/>
    <mergeCell ref="A1:H1"/>
    <mergeCell ref="A3:H3"/>
    <mergeCell ref="A5:H5"/>
    <mergeCell ref="B10:B11"/>
    <mergeCell ref="A10:A11"/>
    <mergeCell ref="C9:H9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D12" sqref="D12"/>
    </sheetView>
  </sheetViews>
  <sheetFormatPr baseColWidth="10" defaultColWidth="16" defaultRowHeight="12.75" x14ac:dyDescent="0.2"/>
  <cols>
    <col min="1" max="1" width="17.140625" style="12" customWidth="1"/>
    <col min="2" max="2" width="20.28515625" style="12" customWidth="1"/>
    <col min="3" max="4" width="16" style="12"/>
    <col min="5" max="5" width="20.7109375" style="12" customWidth="1"/>
    <col min="6" max="16384" width="16" style="12"/>
  </cols>
  <sheetData>
    <row r="1" spans="1:11" x14ac:dyDescent="0.2">
      <c r="A1" s="235" t="s">
        <v>44</v>
      </c>
      <c r="B1" s="235"/>
      <c r="C1" s="235"/>
      <c r="D1" s="235"/>
      <c r="E1" s="235"/>
    </row>
    <row r="2" spans="1:11" x14ac:dyDescent="0.2">
      <c r="B2" s="96"/>
    </row>
    <row r="3" spans="1:11" ht="31.5" customHeight="1" x14ac:dyDescent="0.2">
      <c r="A3" s="188" t="str">
        <f>'LOT 12 CH LODEVE'!A3:H33</f>
        <v>FOURNITURE ET LIVRAISON DE PAIN VIENNOISERIE et FARINE POUR LES ETABLISSEMENTS DU GHT EST HERAULT ET SUD AVEYRON</v>
      </c>
      <c r="B3" s="188"/>
      <c r="C3" s="188"/>
      <c r="D3" s="188"/>
      <c r="E3" s="188"/>
    </row>
    <row r="5" spans="1:11" ht="12.75" customHeight="1" x14ac:dyDescent="0.2">
      <c r="A5" s="218" t="s">
        <v>56</v>
      </c>
      <c r="B5" s="218"/>
      <c r="C5" s="218"/>
      <c r="D5" s="218"/>
      <c r="E5" s="218"/>
    </row>
    <row r="7" spans="1:11" ht="12.75" customHeight="1" x14ac:dyDescent="0.2">
      <c r="A7" s="201" t="s">
        <v>121</v>
      </c>
      <c r="B7" s="201"/>
      <c r="C7" s="201"/>
      <c r="D7" s="201"/>
      <c r="E7" s="201"/>
      <c r="F7" s="1"/>
      <c r="G7" s="1"/>
      <c r="H7" s="1"/>
      <c r="I7" s="1"/>
      <c r="J7" s="1"/>
      <c r="K7" s="1"/>
    </row>
    <row r="8" spans="1:11" x14ac:dyDescent="0.2">
      <c r="A8" s="200" t="s">
        <v>122</v>
      </c>
      <c r="B8" s="200"/>
      <c r="C8" s="200"/>
      <c r="D8" s="200"/>
      <c r="E8" s="200"/>
      <c r="F8" s="104"/>
      <c r="G8" s="104"/>
      <c r="H8" s="104"/>
      <c r="I8" s="104"/>
      <c r="J8" s="104"/>
      <c r="K8" s="104"/>
    </row>
    <row r="9" spans="1:11" ht="15" x14ac:dyDescent="0.2">
      <c r="A9" s="202" t="s">
        <v>163</v>
      </c>
      <c r="B9" s="202"/>
      <c r="C9" s="202"/>
      <c r="D9" s="202"/>
      <c r="E9" s="202"/>
    </row>
    <row r="10" spans="1:11" ht="38.25" x14ac:dyDescent="0.2">
      <c r="A10" s="234" t="s">
        <v>21</v>
      </c>
      <c r="B10" s="234"/>
      <c r="C10" s="100" t="s">
        <v>120</v>
      </c>
      <c r="D10" s="105" t="s">
        <v>123</v>
      </c>
      <c r="E10" s="100" t="s">
        <v>124</v>
      </c>
    </row>
    <row r="11" spans="1:11" ht="24.95" customHeight="1" x14ac:dyDescent="0.2">
      <c r="A11" s="95" t="s">
        <v>14</v>
      </c>
      <c r="B11" s="95" t="s">
        <v>4</v>
      </c>
      <c r="C11" s="5">
        <v>15500</v>
      </c>
      <c r="D11" s="95">
        <f>'LOT 12 CH LODEVE'!F12</f>
        <v>0</v>
      </c>
      <c r="E11" s="152">
        <f>D11*C11</f>
        <v>0</v>
      </c>
    </row>
    <row r="12" spans="1:11" ht="24.95" customHeight="1" thickBot="1" x14ac:dyDescent="0.25">
      <c r="A12" s="95" t="s">
        <v>16</v>
      </c>
      <c r="B12" s="5" t="s">
        <v>0</v>
      </c>
      <c r="C12" s="5">
        <v>500</v>
      </c>
      <c r="D12" s="95">
        <f>'LOT 12 CH LODEVE'!F13</f>
        <v>0</v>
      </c>
      <c r="E12" s="152">
        <f>D12*C12</f>
        <v>0</v>
      </c>
    </row>
    <row r="13" spans="1:11" ht="24.95" customHeight="1" thickBot="1" x14ac:dyDescent="0.25">
      <c r="D13" s="139" t="s">
        <v>136</v>
      </c>
      <c r="E13" s="139">
        <f>SUM(E11:E12)</f>
        <v>0</v>
      </c>
    </row>
  </sheetData>
  <mergeCells count="7">
    <mergeCell ref="A3:E3"/>
    <mergeCell ref="A1:E1"/>
    <mergeCell ref="A10:B10"/>
    <mergeCell ref="A7:E7"/>
    <mergeCell ref="A8:E8"/>
    <mergeCell ref="A5:E5"/>
    <mergeCell ref="A9:E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A11" sqref="A11:B19"/>
    </sheetView>
  </sheetViews>
  <sheetFormatPr baseColWidth="10" defaultRowHeight="12.75" x14ac:dyDescent="0.2"/>
  <cols>
    <col min="1" max="1" width="10" style="4" customWidth="1"/>
    <col min="2" max="2" width="20.28515625" style="4" customWidth="1"/>
    <col min="3" max="3" width="20.7109375" style="4" customWidth="1"/>
    <col min="4" max="4" width="21" style="4" customWidth="1"/>
    <col min="5" max="5" width="19.140625" style="4" customWidth="1"/>
    <col min="6" max="6" width="19.7109375" style="4" customWidth="1"/>
    <col min="7" max="7" width="11.42578125" style="4"/>
    <col min="8" max="8" width="19.28515625" style="4" customWidth="1"/>
    <col min="9" max="16384" width="11.42578125" style="4"/>
  </cols>
  <sheetData>
    <row r="1" spans="1:8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x14ac:dyDescent="0.2">
      <c r="B2" s="19"/>
    </row>
    <row r="3" spans="1:8" ht="12.75" customHeight="1" x14ac:dyDescent="0.2">
      <c r="A3" s="188" t="str">
        <f>'DQE LOT 12'!A3:E3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5" spans="1:8" ht="29.25" customHeight="1" x14ac:dyDescent="0.2">
      <c r="A5" s="189" t="s">
        <v>57</v>
      </c>
      <c r="B5" s="189"/>
      <c r="C5" s="189"/>
      <c r="D5" s="189"/>
      <c r="E5" s="189"/>
      <c r="F5" s="189"/>
      <c r="G5" s="189"/>
      <c r="H5" s="189"/>
    </row>
    <row r="7" spans="1:8" x14ac:dyDescent="0.2">
      <c r="A7" s="190" t="s">
        <v>108</v>
      </c>
      <c r="B7" s="190"/>
      <c r="C7" s="190"/>
      <c r="D7" s="190"/>
      <c r="E7" s="190"/>
      <c r="F7" s="190"/>
      <c r="G7" s="190"/>
      <c r="H7" s="190"/>
    </row>
    <row r="9" spans="1:8" ht="13.5" thickBot="1" x14ac:dyDescent="0.25"/>
    <row r="10" spans="1:8" ht="18" customHeight="1" x14ac:dyDescent="0.2">
      <c r="C10" s="221" t="s">
        <v>100</v>
      </c>
      <c r="D10" s="222"/>
      <c r="E10" s="222"/>
      <c r="F10" s="222"/>
      <c r="G10" s="222"/>
      <c r="H10" s="223"/>
    </row>
    <row r="11" spans="1:8" ht="12.75" customHeight="1" x14ac:dyDescent="0.2">
      <c r="A11" s="224" t="s">
        <v>115</v>
      </c>
      <c r="B11" s="195" t="s">
        <v>154</v>
      </c>
      <c r="C11" s="205" t="s">
        <v>101</v>
      </c>
      <c r="D11" s="207" t="s">
        <v>102</v>
      </c>
      <c r="E11" s="203" t="s">
        <v>103</v>
      </c>
      <c r="F11" s="204"/>
      <c r="G11" s="207" t="s">
        <v>104</v>
      </c>
      <c r="H11" s="211" t="s">
        <v>105</v>
      </c>
    </row>
    <row r="12" spans="1:8" s="26" customFormat="1" ht="26.25" customHeight="1" x14ac:dyDescent="0.25">
      <c r="A12" s="224"/>
      <c r="B12" s="196"/>
      <c r="C12" s="206"/>
      <c r="D12" s="208"/>
      <c r="E12" s="44" t="s">
        <v>106</v>
      </c>
      <c r="F12" s="44" t="s">
        <v>107</v>
      </c>
      <c r="G12" s="208"/>
      <c r="H12" s="212"/>
    </row>
    <row r="13" spans="1:8" s="26" customFormat="1" ht="25.5" customHeight="1" x14ac:dyDescent="0.25">
      <c r="A13" s="17" t="s">
        <v>13</v>
      </c>
      <c r="B13" s="84" t="s">
        <v>155</v>
      </c>
      <c r="C13" s="85"/>
      <c r="D13" s="152"/>
      <c r="E13" s="152"/>
      <c r="F13" s="152"/>
      <c r="G13" s="152"/>
      <c r="H13" s="86"/>
    </row>
    <row r="14" spans="1:8" s="26" customFormat="1" ht="35.25" customHeight="1" x14ac:dyDescent="0.25">
      <c r="A14" s="17" t="s">
        <v>14</v>
      </c>
      <c r="B14" s="78" t="s">
        <v>161</v>
      </c>
      <c r="C14" s="85"/>
      <c r="D14" s="152"/>
      <c r="E14" s="152"/>
      <c r="F14" s="152"/>
      <c r="G14" s="152"/>
      <c r="H14" s="86"/>
    </row>
    <row r="15" spans="1:8" s="26" customFormat="1" ht="30.75" customHeight="1" x14ac:dyDescent="0.25">
      <c r="A15" s="17" t="s">
        <v>15</v>
      </c>
      <c r="B15" s="84" t="s">
        <v>25</v>
      </c>
      <c r="C15" s="85"/>
      <c r="D15" s="152"/>
      <c r="E15" s="152"/>
      <c r="F15" s="152"/>
      <c r="G15" s="152"/>
      <c r="H15" s="86"/>
    </row>
    <row r="16" spans="1:8" s="26" customFormat="1" ht="24" customHeight="1" x14ac:dyDescent="0.25">
      <c r="A16" s="17" t="s">
        <v>16</v>
      </c>
      <c r="B16" s="84" t="s">
        <v>26</v>
      </c>
      <c r="C16" s="85"/>
      <c r="D16" s="152"/>
      <c r="E16" s="152"/>
      <c r="F16" s="152"/>
      <c r="G16" s="152"/>
      <c r="H16" s="86"/>
    </row>
    <row r="17" spans="1:8" s="26" customFormat="1" ht="25.5" x14ac:dyDescent="0.25">
      <c r="A17" s="17" t="s">
        <v>17</v>
      </c>
      <c r="B17" s="84" t="s">
        <v>27</v>
      </c>
      <c r="C17" s="85"/>
      <c r="D17" s="152"/>
      <c r="E17" s="152"/>
      <c r="F17" s="152"/>
      <c r="G17" s="152"/>
      <c r="H17" s="86"/>
    </row>
    <row r="18" spans="1:8" s="26" customFormat="1" ht="25.5" x14ac:dyDescent="0.25">
      <c r="A18" s="17" t="s">
        <v>18</v>
      </c>
      <c r="B18" s="84" t="s">
        <v>28</v>
      </c>
      <c r="C18" s="85"/>
      <c r="D18" s="152"/>
      <c r="E18" s="152"/>
      <c r="F18" s="152"/>
      <c r="G18" s="152"/>
      <c r="H18" s="86"/>
    </row>
    <row r="19" spans="1:8" ht="24" customHeight="1" thickBot="1" x14ac:dyDescent="0.25">
      <c r="A19" s="17" t="s">
        <v>19</v>
      </c>
      <c r="B19" s="84" t="s">
        <v>29</v>
      </c>
      <c r="C19" s="71"/>
      <c r="D19" s="72"/>
      <c r="E19" s="72"/>
      <c r="F19" s="72"/>
      <c r="G19" s="72"/>
      <c r="H19" s="73"/>
    </row>
    <row r="21" spans="1:8" ht="15" x14ac:dyDescent="0.2">
      <c r="A21" s="185" t="s">
        <v>118</v>
      </c>
      <c r="B21" s="185"/>
      <c r="C21" s="185"/>
      <c r="D21" s="185"/>
      <c r="E21" s="87"/>
      <c r="F21" s="88" t="s">
        <v>119</v>
      </c>
    </row>
  </sheetData>
  <mergeCells count="13">
    <mergeCell ref="A1:H1"/>
    <mergeCell ref="A21:D21"/>
    <mergeCell ref="B11:B12"/>
    <mergeCell ref="A11:A12"/>
    <mergeCell ref="A7:H7"/>
    <mergeCell ref="A5:H5"/>
    <mergeCell ref="A3:H3"/>
    <mergeCell ref="C10:H10"/>
    <mergeCell ref="C11:C12"/>
    <mergeCell ref="D11:D12"/>
    <mergeCell ref="E11:F11"/>
    <mergeCell ref="G11:G12"/>
    <mergeCell ref="H11:H1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7" workbookViewId="0">
      <selection activeCell="A10" sqref="A10:E10"/>
    </sheetView>
  </sheetViews>
  <sheetFormatPr baseColWidth="10" defaultRowHeight="12.75" x14ac:dyDescent="0.2"/>
  <cols>
    <col min="1" max="1" width="11.5703125" style="4" customWidth="1"/>
    <col min="2" max="2" width="26.140625" style="4" customWidth="1"/>
    <col min="3" max="3" width="15.42578125" style="4" customWidth="1"/>
    <col min="4" max="4" width="20.140625" style="4" customWidth="1"/>
    <col min="5" max="5" width="18.140625" style="4" customWidth="1"/>
    <col min="6" max="16384" width="11.42578125" style="4"/>
  </cols>
  <sheetData>
    <row r="1" spans="1:11" x14ac:dyDescent="0.2">
      <c r="A1" s="187" t="s">
        <v>44</v>
      </c>
      <c r="B1" s="187"/>
      <c r="C1" s="187"/>
      <c r="D1" s="187"/>
    </row>
    <row r="2" spans="1:11" x14ac:dyDescent="0.2">
      <c r="B2" s="90"/>
    </row>
    <row r="3" spans="1:11" ht="12.75" customHeight="1" x14ac:dyDescent="0.2">
      <c r="A3" s="188" t="str">
        <f>'LOT 13 MILLAU'!A3:H3</f>
        <v>FOURNITURE ET LIVRAISON DE PAIN VIENNOISERIE et FARINE POUR LES ETABLISSEMENTS DU GHT EST HERAULT ET SUD AVEYRON</v>
      </c>
      <c r="B3" s="188"/>
      <c r="C3" s="188"/>
      <c r="D3" s="188"/>
      <c r="E3" s="188"/>
    </row>
    <row r="5" spans="1:11" ht="32.25" customHeight="1" x14ac:dyDescent="0.2">
      <c r="A5" s="218" t="s">
        <v>57</v>
      </c>
      <c r="B5" s="218"/>
      <c r="C5" s="218"/>
      <c r="D5" s="218"/>
      <c r="E5" s="218"/>
    </row>
    <row r="7" spans="1:11" ht="12.75" customHeight="1" x14ac:dyDescent="0.2">
      <c r="A7" s="201" t="s">
        <v>121</v>
      </c>
      <c r="B7" s="201"/>
      <c r="C7" s="201"/>
      <c r="D7" s="201"/>
      <c r="E7" s="201"/>
      <c r="F7" s="153"/>
      <c r="G7" s="153"/>
      <c r="H7" s="153"/>
      <c r="I7" s="153"/>
      <c r="J7" s="153"/>
      <c r="K7" s="153"/>
    </row>
    <row r="8" spans="1:11" x14ac:dyDescent="0.2">
      <c r="A8" s="200" t="s">
        <v>122</v>
      </c>
      <c r="B8" s="200"/>
      <c r="C8" s="200"/>
      <c r="D8" s="200"/>
      <c r="E8" s="200"/>
      <c r="F8" s="150"/>
      <c r="G8" s="150"/>
      <c r="H8" s="150"/>
      <c r="I8" s="150"/>
      <c r="J8" s="150"/>
      <c r="K8" s="150"/>
    </row>
    <row r="10" spans="1:11" ht="15" x14ac:dyDescent="0.2">
      <c r="A10" s="202" t="s">
        <v>163</v>
      </c>
      <c r="B10" s="202"/>
      <c r="C10" s="202"/>
      <c r="D10" s="202"/>
      <c r="E10" s="202"/>
    </row>
    <row r="11" spans="1:11" ht="38.25" x14ac:dyDescent="0.2">
      <c r="A11" s="234" t="s">
        <v>154</v>
      </c>
      <c r="B11" s="234"/>
      <c r="C11" s="121" t="s">
        <v>120</v>
      </c>
      <c r="D11" s="122" t="s">
        <v>123</v>
      </c>
      <c r="E11" s="121" t="s">
        <v>124</v>
      </c>
    </row>
    <row r="12" spans="1:11" s="26" customFormat="1" ht="24.95" customHeight="1" x14ac:dyDescent="0.25">
      <c r="A12" s="95" t="s">
        <v>13</v>
      </c>
      <c r="B12" s="84" t="s">
        <v>155</v>
      </c>
      <c r="C12" s="5">
        <v>15330</v>
      </c>
      <c r="D12" s="5">
        <f>'LOT 13 MILLAU'!F13</f>
        <v>0</v>
      </c>
      <c r="E12" s="5">
        <f>D12*C12</f>
        <v>0</v>
      </c>
    </row>
    <row r="13" spans="1:11" s="26" customFormat="1" ht="24.95" customHeight="1" x14ac:dyDescent="0.25">
      <c r="A13" s="95" t="s">
        <v>14</v>
      </c>
      <c r="B13" s="78" t="s">
        <v>161</v>
      </c>
      <c r="C13" s="5">
        <v>1</v>
      </c>
      <c r="D13" s="5">
        <f>'LOT 13 MILLAU'!F14</f>
        <v>0</v>
      </c>
      <c r="E13" s="5">
        <f t="shared" ref="E13:E18" si="0">D13*C13</f>
        <v>0</v>
      </c>
    </row>
    <row r="14" spans="1:11" s="26" customFormat="1" ht="24.95" customHeight="1" x14ac:dyDescent="0.25">
      <c r="A14" s="95" t="s">
        <v>15</v>
      </c>
      <c r="B14" s="84" t="s">
        <v>25</v>
      </c>
      <c r="C14" s="5">
        <v>46355</v>
      </c>
      <c r="D14" s="5">
        <f>'LOT 13 MILLAU'!F15</f>
        <v>0</v>
      </c>
      <c r="E14" s="5">
        <f t="shared" si="0"/>
        <v>0</v>
      </c>
    </row>
    <row r="15" spans="1:11" s="26" customFormat="1" ht="24.95" customHeight="1" x14ac:dyDescent="0.25">
      <c r="A15" s="95" t="s">
        <v>16</v>
      </c>
      <c r="B15" s="84" t="s">
        <v>26</v>
      </c>
      <c r="C15" s="5">
        <v>730</v>
      </c>
      <c r="D15" s="5">
        <f>'LOT 13 MILLAU'!F16</f>
        <v>0</v>
      </c>
      <c r="E15" s="5">
        <f t="shared" si="0"/>
        <v>0</v>
      </c>
    </row>
    <row r="16" spans="1:11" s="26" customFormat="1" ht="24.95" customHeight="1" x14ac:dyDescent="0.25">
      <c r="A16" s="95" t="s">
        <v>17</v>
      </c>
      <c r="B16" s="84" t="s">
        <v>27</v>
      </c>
      <c r="C16" s="5">
        <v>4600</v>
      </c>
      <c r="D16" s="5">
        <f>'LOT 13 MILLAU'!F17</f>
        <v>0</v>
      </c>
      <c r="E16" s="5">
        <f t="shared" si="0"/>
        <v>0</v>
      </c>
    </row>
    <row r="17" spans="1:5" s="26" customFormat="1" ht="24.95" customHeight="1" x14ac:dyDescent="0.25">
      <c r="A17" s="95" t="s">
        <v>18</v>
      </c>
      <c r="B17" s="84" t="s">
        <v>28</v>
      </c>
      <c r="C17" s="5">
        <v>1</v>
      </c>
      <c r="D17" s="5">
        <f>'LOT 13 MILLAU'!F18</f>
        <v>0</v>
      </c>
      <c r="E17" s="5">
        <f t="shared" si="0"/>
        <v>0</v>
      </c>
    </row>
    <row r="18" spans="1:5" s="26" customFormat="1" ht="24.95" customHeight="1" thickBot="1" x14ac:dyDescent="0.3">
      <c r="A18" s="95" t="s">
        <v>19</v>
      </c>
      <c r="B18" s="84" t="s">
        <v>29</v>
      </c>
      <c r="C18" s="5">
        <v>70</v>
      </c>
      <c r="D18" s="176">
        <f>'LOT 13 MILLAU'!F19</f>
        <v>0</v>
      </c>
      <c r="E18" s="176">
        <f t="shared" si="0"/>
        <v>0</v>
      </c>
    </row>
    <row r="19" spans="1:5" ht="29.25" customHeight="1" thickBot="1" x14ac:dyDescent="0.25">
      <c r="D19" s="177" t="s">
        <v>136</v>
      </c>
      <c r="E19" s="177">
        <f>SUM(E12:E18)</f>
        <v>0</v>
      </c>
    </row>
  </sheetData>
  <mergeCells count="7">
    <mergeCell ref="A1:D1"/>
    <mergeCell ref="A11:B11"/>
    <mergeCell ref="A5:E5"/>
    <mergeCell ref="A8:E8"/>
    <mergeCell ref="A7:E7"/>
    <mergeCell ref="A3:E3"/>
    <mergeCell ref="A10:E10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A7" workbookViewId="0">
      <selection activeCell="A10" sqref="A10:B15"/>
    </sheetView>
  </sheetViews>
  <sheetFormatPr baseColWidth="10" defaultRowHeight="12.75" x14ac:dyDescent="0.2"/>
  <cols>
    <col min="1" max="1" width="10" style="4" customWidth="1"/>
    <col min="2" max="2" width="20.28515625" style="4" customWidth="1"/>
    <col min="3" max="3" width="14.140625" style="4" customWidth="1"/>
    <col min="4" max="4" width="17.42578125" style="4" customWidth="1"/>
    <col min="5" max="5" width="15.140625" style="4" customWidth="1"/>
    <col min="6" max="6" width="14.7109375" style="4" customWidth="1"/>
    <col min="7" max="7" width="11.42578125" style="4"/>
    <col min="8" max="8" width="17.7109375" style="4" customWidth="1"/>
    <col min="9" max="16384" width="11.42578125" style="4"/>
  </cols>
  <sheetData>
    <row r="1" spans="1:8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x14ac:dyDescent="0.2">
      <c r="B2" s="19"/>
    </row>
    <row r="3" spans="1:8" ht="12.75" customHeight="1" x14ac:dyDescent="0.2">
      <c r="A3" s="188" t="str">
        <f>'DQE LOT 13'!A3:D3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5" spans="1:8" ht="24" customHeight="1" x14ac:dyDescent="0.2">
      <c r="A5" s="189" t="s">
        <v>58</v>
      </c>
      <c r="B5" s="189"/>
      <c r="C5" s="189"/>
      <c r="D5" s="189"/>
      <c r="E5" s="189"/>
      <c r="F5" s="189"/>
      <c r="G5" s="189"/>
      <c r="H5" s="189"/>
    </row>
    <row r="7" spans="1:8" x14ac:dyDescent="0.2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3.5" thickBot="1" x14ac:dyDescent="0.25"/>
    <row r="9" spans="1:8" ht="15" x14ac:dyDescent="0.2">
      <c r="C9" s="221" t="s">
        <v>100</v>
      </c>
      <c r="D9" s="222"/>
      <c r="E9" s="222"/>
      <c r="F9" s="222"/>
      <c r="G9" s="222"/>
      <c r="H9" s="223"/>
    </row>
    <row r="10" spans="1:8" ht="15" customHeight="1" x14ac:dyDescent="0.2">
      <c r="A10" s="226" t="s">
        <v>116</v>
      </c>
      <c r="B10" s="236" t="s">
        <v>154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ht="31.5" customHeight="1" x14ac:dyDescent="0.2">
      <c r="A11" s="226"/>
      <c r="B11" s="236"/>
      <c r="C11" s="206"/>
      <c r="D11" s="208"/>
      <c r="E11" s="44" t="s">
        <v>106</v>
      </c>
      <c r="F11" s="44" t="s">
        <v>107</v>
      </c>
      <c r="G11" s="208"/>
      <c r="H11" s="212"/>
    </row>
    <row r="12" spans="1:8" s="26" customFormat="1" ht="20.25" customHeight="1" x14ac:dyDescent="0.25">
      <c r="A12" s="41" t="s">
        <v>13</v>
      </c>
      <c r="B12" s="84" t="s">
        <v>153</v>
      </c>
      <c r="C12" s="85"/>
      <c r="D12" s="152"/>
      <c r="E12" s="152"/>
      <c r="F12" s="152"/>
      <c r="G12" s="152"/>
      <c r="H12" s="86"/>
    </row>
    <row r="13" spans="1:8" s="26" customFormat="1" ht="25.5" x14ac:dyDescent="0.25">
      <c r="A13" s="41" t="s">
        <v>14</v>
      </c>
      <c r="B13" s="84" t="s">
        <v>97</v>
      </c>
      <c r="C13" s="85"/>
      <c r="D13" s="152"/>
      <c r="E13" s="152"/>
      <c r="F13" s="152"/>
      <c r="G13" s="152"/>
      <c r="H13" s="86"/>
    </row>
    <row r="14" spans="1:8" s="26" customFormat="1" ht="25.5" x14ac:dyDescent="0.25">
      <c r="A14" s="41" t="s">
        <v>15</v>
      </c>
      <c r="B14" s="84" t="s">
        <v>96</v>
      </c>
      <c r="C14" s="85"/>
      <c r="D14" s="152"/>
      <c r="E14" s="152"/>
      <c r="F14" s="152"/>
      <c r="G14" s="152"/>
      <c r="H14" s="86"/>
    </row>
    <row r="15" spans="1:8" ht="22.5" customHeight="1" thickBot="1" x14ac:dyDescent="0.25">
      <c r="A15" s="41" t="s">
        <v>16</v>
      </c>
      <c r="B15" s="74" t="s">
        <v>95</v>
      </c>
      <c r="C15" s="71"/>
      <c r="D15" s="72"/>
      <c r="E15" s="72"/>
      <c r="F15" s="72"/>
      <c r="G15" s="72"/>
      <c r="H15" s="73"/>
    </row>
    <row r="17" spans="1:6" ht="15" x14ac:dyDescent="0.2">
      <c r="A17" s="185" t="s">
        <v>118</v>
      </c>
      <c r="B17" s="185"/>
      <c r="C17" s="185"/>
      <c r="D17" s="185"/>
      <c r="E17" s="87"/>
      <c r="F17" s="88" t="s">
        <v>119</v>
      </c>
    </row>
  </sheetData>
  <mergeCells count="13">
    <mergeCell ref="A17:D17"/>
    <mergeCell ref="B10:B11"/>
    <mergeCell ref="A10:A11"/>
    <mergeCell ref="A1:H1"/>
    <mergeCell ref="A3:H3"/>
    <mergeCell ref="A5:H5"/>
    <mergeCell ref="A7:H7"/>
    <mergeCell ref="C9:H9"/>
    <mergeCell ref="C10:C11"/>
    <mergeCell ref="D10:D11"/>
    <mergeCell ref="E10:F10"/>
    <mergeCell ref="G10:G11"/>
    <mergeCell ref="H10:H1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4" workbookViewId="0">
      <selection activeCell="H12" sqref="H12"/>
    </sheetView>
  </sheetViews>
  <sheetFormatPr baseColWidth="10" defaultRowHeight="12.75" x14ac:dyDescent="0.2"/>
  <cols>
    <col min="1" max="1" width="10" style="4" customWidth="1"/>
    <col min="2" max="2" width="20.28515625" style="4" customWidth="1"/>
    <col min="3" max="3" width="11.42578125" style="4"/>
    <col min="4" max="4" width="13.5703125" style="4" customWidth="1"/>
    <col min="5" max="16384" width="11.42578125" style="4"/>
  </cols>
  <sheetData>
    <row r="1" spans="1:11" x14ac:dyDescent="0.2">
      <c r="A1" s="187" t="s">
        <v>44</v>
      </c>
      <c r="B1" s="187"/>
      <c r="C1" s="187"/>
      <c r="D1" s="187"/>
    </row>
    <row r="2" spans="1:11" x14ac:dyDescent="0.2">
      <c r="B2" s="90"/>
    </row>
    <row r="3" spans="1:11" ht="24" customHeight="1" x14ac:dyDescent="0.2">
      <c r="A3" s="188" t="str">
        <f>'LOT 14 EHPAD'!A3:H3</f>
        <v>FOURNITURE ET LIVRAISON DE PAIN VIENNOISERIE et FARINE POUR LES ETABLISSEMENTS DU GHT EST HERAULT ET SUD AVEYRON</v>
      </c>
      <c r="B3" s="188"/>
      <c r="C3" s="188"/>
      <c r="D3" s="188"/>
      <c r="E3" s="188"/>
    </row>
    <row r="5" spans="1:11" ht="12.75" customHeight="1" x14ac:dyDescent="0.2">
      <c r="A5" s="218" t="s">
        <v>58</v>
      </c>
      <c r="B5" s="218"/>
      <c r="C5" s="218"/>
      <c r="D5" s="218"/>
      <c r="E5" s="218"/>
    </row>
    <row r="7" spans="1:11" ht="12.75" customHeight="1" x14ac:dyDescent="0.2">
      <c r="A7" s="201" t="s">
        <v>121</v>
      </c>
      <c r="B7" s="201"/>
      <c r="C7" s="201"/>
      <c r="D7" s="201"/>
      <c r="E7" s="201"/>
      <c r="F7" s="182"/>
      <c r="G7" s="182"/>
      <c r="H7" s="182"/>
      <c r="I7" s="182"/>
      <c r="J7" s="182"/>
      <c r="K7" s="182"/>
    </row>
    <row r="8" spans="1:11" x14ac:dyDescent="0.2">
      <c r="A8" s="200" t="s">
        <v>122</v>
      </c>
      <c r="B8" s="200"/>
      <c r="C8" s="200"/>
      <c r="D8" s="200"/>
      <c r="E8" s="200"/>
      <c r="F8" s="181"/>
      <c r="G8" s="181"/>
      <c r="H8" s="181"/>
      <c r="I8" s="181"/>
      <c r="J8" s="181"/>
      <c r="K8" s="181"/>
    </row>
    <row r="10" spans="1:11" ht="15" x14ac:dyDescent="0.2">
      <c r="A10" s="202" t="s">
        <v>163</v>
      </c>
      <c r="B10" s="202"/>
      <c r="C10" s="202"/>
      <c r="D10" s="202"/>
      <c r="E10" s="202"/>
    </row>
    <row r="11" spans="1:11" ht="38.25" x14ac:dyDescent="0.2">
      <c r="A11" s="234" t="s">
        <v>154</v>
      </c>
      <c r="B11" s="234"/>
      <c r="C11" s="121" t="s">
        <v>120</v>
      </c>
      <c r="D11" s="122" t="s">
        <v>123</v>
      </c>
      <c r="E11" s="121" t="s">
        <v>124</v>
      </c>
    </row>
    <row r="12" spans="1:11" s="26" customFormat="1" x14ac:dyDescent="0.25">
      <c r="A12" s="11" t="s">
        <v>13</v>
      </c>
      <c r="B12" s="113" t="s">
        <v>153</v>
      </c>
      <c r="C12" s="5">
        <v>12410</v>
      </c>
      <c r="D12" s="5">
        <f>'LOT 14 EHPAD'!F12</f>
        <v>0</v>
      </c>
      <c r="E12" s="5">
        <f>D12*C12</f>
        <v>0</v>
      </c>
    </row>
    <row r="13" spans="1:11" s="26" customFormat="1" ht="25.5" x14ac:dyDescent="0.25">
      <c r="A13" s="11" t="s">
        <v>14</v>
      </c>
      <c r="B13" s="113" t="s">
        <v>97</v>
      </c>
      <c r="C13" s="5">
        <v>4200</v>
      </c>
      <c r="D13" s="5">
        <f>'LOT 14 EHPAD'!F13</f>
        <v>0</v>
      </c>
      <c r="E13" s="5">
        <f t="shared" ref="E13:E15" si="0">D13*C13</f>
        <v>0</v>
      </c>
    </row>
    <row r="14" spans="1:11" s="26" customFormat="1" ht="25.5" x14ac:dyDescent="0.25">
      <c r="A14" s="11" t="s">
        <v>15</v>
      </c>
      <c r="B14" s="113" t="s">
        <v>96</v>
      </c>
      <c r="C14" s="5">
        <v>4200</v>
      </c>
      <c r="D14" s="5">
        <f>'LOT 14 EHPAD'!F14</f>
        <v>0</v>
      </c>
      <c r="E14" s="5">
        <f t="shared" si="0"/>
        <v>0</v>
      </c>
    </row>
    <row r="15" spans="1:11" ht="13.5" thickBot="1" x14ac:dyDescent="0.25">
      <c r="A15" s="11" t="s">
        <v>16</v>
      </c>
      <c r="B15" s="114" t="s">
        <v>95</v>
      </c>
      <c r="C15" s="149">
        <v>1700</v>
      </c>
      <c r="D15" s="176">
        <f>'LOT 14 EHPAD'!F15</f>
        <v>0</v>
      </c>
      <c r="E15" s="176">
        <f t="shared" si="0"/>
        <v>0</v>
      </c>
    </row>
    <row r="16" spans="1:11" ht="34.5" customHeight="1" thickBot="1" x14ac:dyDescent="0.25">
      <c r="D16" s="177" t="s">
        <v>136</v>
      </c>
      <c r="E16" s="177">
        <f>SUM(E12:E15)</f>
        <v>0</v>
      </c>
    </row>
  </sheetData>
  <mergeCells count="7">
    <mergeCell ref="A1:D1"/>
    <mergeCell ref="A11:B11"/>
    <mergeCell ref="A3:E3"/>
    <mergeCell ref="A7:E7"/>
    <mergeCell ref="A8:E8"/>
    <mergeCell ref="A5:E5"/>
    <mergeCell ref="A10:E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J24" sqref="J24"/>
    </sheetView>
  </sheetViews>
  <sheetFormatPr baseColWidth="10" defaultRowHeight="12.75" x14ac:dyDescent="0.25"/>
  <cols>
    <col min="1" max="1" width="9.85546875" style="24" customWidth="1"/>
    <col min="2" max="2" width="18.85546875" style="24" customWidth="1"/>
    <col min="3" max="3" width="14.28515625" style="24" customWidth="1"/>
    <col min="4" max="4" width="19.140625" style="24" customWidth="1"/>
    <col min="5" max="5" width="14.28515625" style="24" customWidth="1"/>
    <col min="6" max="6" width="14.140625" style="24" customWidth="1"/>
    <col min="7" max="7" width="11.42578125" style="24"/>
    <col min="8" max="8" width="16.5703125" style="24" customWidth="1"/>
    <col min="9" max="16384" width="11.42578125" style="24"/>
  </cols>
  <sheetData>
    <row r="1" spans="1:8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x14ac:dyDescent="0.2">
      <c r="A2" s="4"/>
      <c r="B2" s="19"/>
    </row>
    <row r="3" spans="1:8" ht="12.75" customHeight="1" x14ac:dyDescent="0.25">
      <c r="A3" s="188" t="str">
        <f>'DQE LOT 14'!A3:E3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4" spans="1:8" x14ac:dyDescent="0.2">
      <c r="A4" s="4"/>
      <c r="B4" s="4"/>
    </row>
    <row r="5" spans="1:8" ht="25.5" customHeight="1" x14ac:dyDescent="0.25">
      <c r="A5" s="189" t="s">
        <v>59</v>
      </c>
      <c r="B5" s="189"/>
      <c r="C5" s="189"/>
      <c r="D5" s="189"/>
      <c r="E5" s="189"/>
      <c r="F5" s="189"/>
      <c r="G5" s="189"/>
      <c r="H5" s="189"/>
    </row>
    <row r="6" spans="1:8" x14ac:dyDescent="0.2">
      <c r="A6" s="4"/>
      <c r="B6" s="4"/>
    </row>
    <row r="7" spans="1:8" x14ac:dyDescent="0.25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3.5" thickBot="1" x14ac:dyDescent="0.3"/>
    <row r="9" spans="1:8" ht="12.75" customHeight="1" x14ac:dyDescent="0.25">
      <c r="A9" s="27"/>
      <c r="C9" s="221" t="s">
        <v>100</v>
      </c>
      <c r="D9" s="222"/>
      <c r="E9" s="222"/>
      <c r="F9" s="222"/>
      <c r="G9" s="222"/>
      <c r="H9" s="223"/>
    </row>
    <row r="10" spans="1:8" ht="25.5" customHeight="1" x14ac:dyDescent="0.25">
      <c r="A10" s="226" t="s">
        <v>117</v>
      </c>
      <c r="B10" s="236" t="s">
        <v>154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x14ac:dyDescent="0.25">
      <c r="A11" s="226"/>
      <c r="B11" s="236"/>
      <c r="C11" s="206"/>
      <c r="D11" s="208"/>
      <c r="E11" s="44" t="s">
        <v>106</v>
      </c>
      <c r="F11" s="44" t="s">
        <v>107</v>
      </c>
      <c r="G11" s="208"/>
      <c r="H11" s="212"/>
    </row>
    <row r="12" spans="1:8" x14ac:dyDescent="0.25">
      <c r="A12" s="17" t="s">
        <v>13</v>
      </c>
      <c r="B12" s="78" t="s">
        <v>30</v>
      </c>
      <c r="C12" s="85"/>
      <c r="D12" s="41"/>
      <c r="E12" s="41"/>
      <c r="F12" s="41"/>
      <c r="G12" s="41"/>
      <c r="H12" s="86"/>
    </row>
    <row r="13" spans="1:8" x14ac:dyDescent="0.25">
      <c r="A13" s="17" t="s">
        <v>14</v>
      </c>
      <c r="B13" s="78" t="s">
        <v>31</v>
      </c>
      <c r="C13" s="85"/>
      <c r="D13" s="41"/>
      <c r="E13" s="41"/>
      <c r="F13" s="41"/>
      <c r="G13" s="41"/>
      <c r="H13" s="86"/>
    </row>
    <row r="14" spans="1:8" x14ac:dyDescent="0.25">
      <c r="A14" s="17" t="s">
        <v>15</v>
      </c>
      <c r="B14" s="78" t="s">
        <v>93</v>
      </c>
      <c r="C14" s="85"/>
      <c r="D14" s="41"/>
      <c r="E14" s="41"/>
      <c r="F14" s="41"/>
      <c r="G14" s="41"/>
      <c r="H14" s="86"/>
    </row>
    <row r="15" spans="1:8" x14ac:dyDescent="0.2">
      <c r="A15" s="17" t="s">
        <v>16</v>
      </c>
      <c r="B15" s="78" t="s">
        <v>32</v>
      </c>
      <c r="C15" s="79"/>
      <c r="D15" s="46"/>
      <c r="E15" s="46"/>
      <c r="F15" s="46"/>
      <c r="G15" s="46"/>
      <c r="H15" s="80"/>
    </row>
    <row r="16" spans="1:8" ht="26.25" thickBot="1" x14ac:dyDescent="0.25">
      <c r="A16" s="17" t="s">
        <v>17</v>
      </c>
      <c r="B16" s="78" t="s">
        <v>94</v>
      </c>
      <c r="C16" s="81"/>
      <c r="D16" s="82"/>
      <c r="E16" s="82"/>
      <c r="F16" s="82"/>
      <c r="G16" s="82"/>
      <c r="H16" s="83"/>
    </row>
    <row r="17" spans="1:6" x14ac:dyDescent="0.25">
      <c r="A17" s="28"/>
    </row>
    <row r="18" spans="1:6" ht="15" x14ac:dyDescent="0.25">
      <c r="A18" s="185" t="s">
        <v>118</v>
      </c>
      <c r="B18" s="185"/>
      <c r="C18" s="185"/>
      <c r="D18" s="185"/>
      <c r="E18" s="87"/>
      <c r="F18" s="88" t="s">
        <v>119</v>
      </c>
    </row>
    <row r="19" spans="1:6" x14ac:dyDescent="0.25">
      <c r="A19" s="28"/>
    </row>
    <row r="20" spans="1:6" x14ac:dyDescent="0.25">
      <c r="A20" s="237"/>
      <c r="B20" s="237"/>
    </row>
    <row r="23" spans="1:6" x14ac:dyDescent="0.2">
      <c r="A23" s="4"/>
      <c r="B23" s="4"/>
    </row>
    <row r="24" spans="1:6" x14ac:dyDescent="0.2">
      <c r="A24" s="4"/>
      <c r="B24" s="4"/>
    </row>
  </sheetData>
  <mergeCells count="14">
    <mergeCell ref="C9:H9"/>
    <mergeCell ref="A20:B20"/>
    <mergeCell ref="B10:B11"/>
    <mergeCell ref="A10:A11"/>
    <mergeCell ref="A1:H1"/>
    <mergeCell ref="A3:H3"/>
    <mergeCell ref="A5:H5"/>
    <mergeCell ref="A7:H7"/>
    <mergeCell ref="E10:F10"/>
    <mergeCell ref="A18:D18"/>
    <mergeCell ref="C10:C11"/>
    <mergeCell ref="D10:D11"/>
    <mergeCell ref="G10:G11"/>
    <mergeCell ref="H10:H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4" workbookViewId="0">
      <selection activeCell="F28" sqref="F28"/>
    </sheetView>
  </sheetViews>
  <sheetFormatPr baseColWidth="10" defaultRowHeight="12.75" x14ac:dyDescent="0.25"/>
  <cols>
    <col min="1" max="1" width="11.42578125" style="38"/>
    <col min="2" max="2" width="22.7109375" style="16" customWidth="1"/>
    <col min="3" max="3" width="12.140625" style="16" customWidth="1"/>
    <col min="4" max="4" width="25.85546875" style="16" customWidth="1"/>
    <col min="5" max="5" width="14.42578125" style="16" customWidth="1"/>
    <col min="6" max="6" width="13.5703125" style="16" customWidth="1"/>
    <col min="7" max="7" width="11.42578125" style="7"/>
    <col min="8" max="8" width="15.28515625" style="7" customWidth="1"/>
    <col min="9" max="16384" width="11.42578125" style="7"/>
  </cols>
  <sheetData>
    <row r="1" spans="1:8" ht="15" customHeight="1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ht="39" customHeight="1" x14ac:dyDescent="0.25">
      <c r="A2" s="188" t="str">
        <f>'LOT 1 CHU M PAIN PATIENT'!A2:H2</f>
        <v>FOURNITURE ET LIVRAISON DE PAIN VIENNOISERIE et FARINE POUR LES ETABLISSEMENTS DU GHT EST HERAULT ET SUD AVEYRON</v>
      </c>
      <c r="B2" s="188"/>
      <c r="C2" s="188"/>
      <c r="D2" s="188"/>
      <c r="E2" s="188"/>
      <c r="F2" s="188"/>
      <c r="G2" s="188"/>
      <c r="H2" s="188"/>
    </row>
    <row r="3" spans="1:8" x14ac:dyDescent="0.2">
      <c r="B3" s="4"/>
    </row>
    <row r="4" spans="1:8" ht="27" customHeight="1" x14ac:dyDescent="0.25">
      <c r="A4" s="189" t="s">
        <v>49</v>
      </c>
      <c r="B4" s="189"/>
      <c r="C4" s="189"/>
      <c r="D4" s="189"/>
      <c r="E4" s="189"/>
      <c r="F4" s="189"/>
      <c r="G4" s="189"/>
      <c r="H4" s="189"/>
    </row>
    <row r="5" spans="1:8" s="9" customFormat="1" ht="11.25" customHeight="1" x14ac:dyDescent="0.25">
      <c r="B5" s="2"/>
      <c r="C5" s="8"/>
      <c r="D5" s="8"/>
      <c r="E5" s="8"/>
      <c r="F5" s="8"/>
    </row>
    <row r="6" spans="1:8" ht="15" customHeight="1" x14ac:dyDescent="0.25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ht="13.5" thickBot="1" x14ac:dyDescent="0.3"/>
    <row r="8" spans="1:8" s="9" customFormat="1" ht="15" customHeight="1" x14ac:dyDescent="0.25">
      <c r="B8" s="1"/>
      <c r="C8" s="191" t="s">
        <v>100</v>
      </c>
      <c r="D8" s="192"/>
      <c r="E8" s="192"/>
      <c r="F8" s="192"/>
      <c r="G8" s="192"/>
      <c r="H8" s="193"/>
    </row>
    <row r="9" spans="1:8" s="40" customFormat="1" ht="26.25" customHeight="1" x14ac:dyDescent="0.25">
      <c r="A9" s="186" t="s">
        <v>65</v>
      </c>
      <c r="B9" s="195" t="s">
        <v>21</v>
      </c>
      <c r="C9" s="205" t="s">
        <v>101</v>
      </c>
      <c r="D9" s="207" t="s">
        <v>102</v>
      </c>
      <c r="E9" s="203" t="s">
        <v>103</v>
      </c>
      <c r="F9" s="204"/>
      <c r="G9" s="209" t="s">
        <v>104</v>
      </c>
      <c r="H9" s="211" t="s">
        <v>105</v>
      </c>
    </row>
    <row r="10" spans="1:8" s="40" customFormat="1" ht="14.25" customHeight="1" x14ac:dyDescent="0.25">
      <c r="A10" s="186"/>
      <c r="B10" s="196"/>
      <c r="C10" s="206"/>
      <c r="D10" s="208"/>
      <c r="E10" s="44" t="s">
        <v>106</v>
      </c>
      <c r="F10" s="44" t="s">
        <v>107</v>
      </c>
      <c r="G10" s="210"/>
      <c r="H10" s="212"/>
    </row>
    <row r="11" spans="1:8" s="40" customFormat="1" ht="26.25" customHeight="1" x14ac:dyDescent="0.25">
      <c r="A11" s="25" t="s">
        <v>64</v>
      </c>
      <c r="B11" s="43" t="s">
        <v>51</v>
      </c>
      <c r="C11" s="166"/>
      <c r="D11" s="165"/>
      <c r="E11" s="165"/>
      <c r="F11" s="165"/>
      <c r="G11" s="165"/>
      <c r="H11" s="167"/>
    </row>
    <row r="12" spans="1:8" s="40" customFormat="1" ht="27.75" customHeight="1" thickBot="1" x14ac:dyDescent="0.3">
      <c r="A12" s="25" t="s">
        <v>66</v>
      </c>
      <c r="B12" s="43" t="s">
        <v>2</v>
      </c>
      <c r="C12" s="50"/>
      <c r="D12" s="51"/>
      <c r="E12" s="51"/>
      <c r="F12" s="51"/>
      <c r="G12" s="52"/>
      <c r="H12" s="53"/>
    </row>
    <row r="15" spans="1:8" ht="15" x14ac:dyDescent="0.25">
      <c r="A15" s="185" t="s">
        <v>118</v>
      </c>
      <c r="B15" s="185"/>
      <c r="C15" s="185"/>
      <c r="D15" s="185"/>
      <c r="E15" s="164"/>
      <c r="F15" s="88" t="s">
        <v>119</v>
      </c>
    </row>
  </sheetData>
  <mergeCells count="13">
    <mergeCell ref="A1:H1"/>
    <mergeCell ref="A2:H2"/>
    <mergeCell ref="A15:D15"/>
    <mergeCell ref="A6:H6"/>
    <mergeCell ref="E9:F9"/>
    <mergeCell ref="A4:H4"/>
    <mergeCell ref="B9:B10"/>
    <mergeCell ref="A9:A10"/>
    <mergeCell ref="C9:C10"/>
    <mergeCell ref="D9:D10"/>
    <mergeCell ref="G9:G10"/>
    <mergeCell ref="H9:H10"/>
    <mergeCell ref="C8:H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7" workbookViewId="0">
      <selection activeCell="H27" sqref="H27"/>
    </sheetView>
  </sheetViews>
  <sheetFormatPr baseColWidth="10" defaultRowHeight="12.75" x14ac:dyDescent="0.25"/>
  <cols>
    <col min="1" max="1" width="9.85546875" style="24" customWidth="1"/>
    <col min="2" max="2" width="18.85546875" style="24" customWidth="1"/>
    <col min="3" max="3" width="11.42578125" style="24"/>
    <col min="4" max="4" width="12.5703125" style="24" customWidth="1"/>
    <col min="5" max="16384" width="11.42578125" style="24"/>
  </cols>
  <sheetData>
    <row r="1" spans="1:11" x14ac:dyDescent="0.2">
      <c r="A1" s="187" t="s">
        <v>44</v>
      </c>
      <c r="B1" s="187"/>
      <c r="C1" s="187"/>
      <c r="D1" s="187"/>
      <c r="E1" s="187"/>
    </row>
    <row r="2" spans="1:11" x14ac:dyDescent="0.2">
      <c r="A2" s="4"/>
      <c r="B2" s="90"/>
      <c r="C2" s="4"/>
    </row>
    <row r="3" spans="1:11" ht="35.25" customHeight="1" x14ac:dyDescent="0.25">
      <c r="A3" s="188" t="str">
        <f>'LOT 15 ST AFFRIQUE'!A3:H3</f>
        <v>FOURNITURE ET LIVRAISON DE PAIN VIENNOISERIE et FARINE POUR LES ETABLISSEMENTS DU GHT EST HERAULT ET SUD AVEYRON</v>
      </c>
      <c r="B3" s="188"/>
      <c r="C3" s="188"/>
      <c r="D3" s="188"/>
      <c r="E3" s="188"/>
    </row>
    <row r="4" spans="1:11" x14ac:dyDescent="0.2">
      <c r="A4" s="4"/>
      <c r="B4" s="4"/>
      <c r="C4" s="4"/>
    </row>
    <row r="5" spans="1:11" ht="33" customHeight="1" x14ac:dyDescent="0.25">
      <c r="A5" s="218" t="s">
        <v>59</v>
      </c>
      <c r="B5" s="218"/>
      <c r="C5" s="218"/>
      <c r="D5" s="218"/>
      <c r="E5" s="218"/>
    </row>
    <row r="6" spans="1:11" x14ac:dyDescent="0.2">
      <c r="A6" s="4"/>
      <c r="B6" s="4"/>
      <c r="C6" s="4"/>
    </row>
    <row r="7" spans="1:11" ht="12.75" customHeight="1" x14ac:dyDescent="0.25">
      <c r="A7" s="201" t="s">
        <v>121</v>
      </c>
      <c r="B7" s="201"/>
      <c r="C7" s="201"/>
      <c r="D7" s="201"/>
      <c r="E7" s="201"/>
      <c r="F7" s="1"/>
      <c r="G7" s="1"/>
      <c r="H7" s="1"/>
      <c r="I7" s="1"/>
      <c r="J7" s="1"/>
      <c r="K7" s="1"/>
    </row>
    <row r="8" spans="1:11" x14ac:dyDescent="0.25">
      <c r="A8" s="200" t="s">
        <v>122</v>
      </c>
      <c r="B8" s="200"/>
      <c r="C8" s="200"/>
      <c r="D8" s="200"/>
      <c r="E8" s="200"/>
      <c r="F8" s="104"/>
      <c r="G8" s="104"/>
      <c r="H8" s="104"/>
      <c r="I8" s="104"/>
      <c r="J8" s="104"/>
      <c r="K8" s="104"/>
    </row>
    <row r="9" spans="1:11" ht="15" x14ac:dyDescent="0.25">
      <c r="A9" s="202" t="s">
        <v>163</v>
      </c>
      <c r="B9" s="202"/>
      <c r="C9" s="202"/>
      <c r="D9" s="202"/>
      <c r="E9" s="202"/>
    </row>
    <row r="10" spans="1:11" ht="38.25" x14ac:dyDescent="0.25">
      <c r="A10" s="234" t="s">
        <v>154</v>
      </c>
      <c r="B10" s="234"/>
      <c r="C10" s="111" t="s">
        <v>120</v>
      </c>
      <c r="D10" s="105" t="s">
        <v>123</v>
      </c>
      <c r="E10" s="100" t="s">
        <v>124</v>
      </c>
    </row>
    <row r="11" spans="1:11" x14ac:dyDescent="0.25">
      <c r="A11" s="95" t="s">
        <v>13</v>
      </c>
      <c r="B11" s="95" t="s">
        <v>30</v>
      </c>
      <c r="C11" s="5">
        <v>1100</v>
      </c>
      <c r="D11" s="95">
        <f>'LOT 15 ST AFFRIQUE'!F12</f>
        <v>0</v>
      </c>
      <c r="E11" s="94">
        <f>D11*C11</f>
        <v>0</v>
      </c>
    </row>
    <row r="12" spans="1:11" x14ac:dyDescent="0.25">
      <c r="A12" s="95" t="s">
        <v>14</v>
      </c>
      <c r="B12" s="95" t="s">
        <v>31</v>
      </c>
      <c r="C12" s="5">
        <v>12000</v>
      </c>
      <c r="D12" s="95">
        <f>'LOT 15 ST AFFRIQUE'!F13</f>
        <v>0</v>
      </c>
      <c r="E12" s="94">
        <f t="shared" ref="E12:E15" si="0">D12*C12</f>
        <v>0</v>
      </c>
    </row>
    <row r="13" spans="1:11" x14ac:dyDescent="0.25">
      <c r="A13" s="95" t="s">
        <v>15</v>
      </c>
      <c r="B13" s="95" t="s">
        <v>93</v>
      </c>
      <c r="C13" s="5">
        <v>100</v>
      </c>
      <c r="D13" s="95">
        <f>'LOT 15 ST AFFRIQUE'!F14</f>
        <v>0</v>
      </c>
      <c r="E13" s="94">
        <f t="shared" si="0"/>
        <v>0</v>
      </c>
    </row>
    <row r="14" spans="1:11" x14ac:dyDescent="0.25">
      <c r="A14" s="95" t="s">
        <v>16</v>
      </c>
      <c r="B14" s="95" t="s">
        <v>32</v>
      </c>
      <c r="C14" s="5">
        <v>1850</v>
      </c>
      <c r="D14" s="95">
        <f>'LOT 15 ST AFFRIQUE'!F15</f>
        <v>0</v>
      </c>
      <c r="E14" s="94">
        <f t="shared" si="0"/>
        <v>0</v>
      </c>
    </row>
    <row r="15" spans="1:11" ht="26.25" thickBot="1" x14ac:dyDescent="0.3">
      <c r="A15" s="95" t="s">
        <v>17</v>
      </c>
      <c r="B15" s="95" t="s">
        <v>94</v>
      </c>
      <c r="C15" s="5">
        <v>7000</v>
      </c>
      <c r="D15" s="142">
        <f>'LOT 15 ST AFFRIQUE'!F16</f>
        <v>0</v>
      </c>
      <c r="E15" s="118">
        <f t="shared" si="0"/>
        <v>0</v>
      </c>
    </row>
    <row r="16" spans="1:11" ht="34.5" customHeight="1" thickBot="1" x14ac:dyDescent="0.3">
      <c r="A16" s="97"/>
      <c r="D16" s="139" t="s">
        <v>136</v>
      </c>
      <c r="E16" s="139">
        <f>SUM(E11:E15)</f>
        <v>0</v>
      </c>
    </row>
    <row r="17" spans="1:2" x14ac:dyDescent="0.25">
      <c r="A17" s="97"/>
    </row>
    <row r="18" spans="1:2" x14ac:dyDescent="0.25">
      <c r="A18" s="97"/>
    </row>
    <row r="19" spans="1:2" x14ac:dyDescent="0.25">
      <c r="A19" s="97"/>
    </row>
    <row r="20" spans="1:2" x14ac:dyDescent="0.25">
      <c r="A20" s="237"/>
      <c r="B20" s="237"/>
    </row>
    <row r="23" spans="1:2" x14ac:dyDescent="0.2">
      <c r="A23" s="4"/>
      <c r="B23" s="4"/>
    </row>
    <row r="24" spans="1:2" x14ac:dyDescent="0.2">
      <c r="A24" s="4"/>
      <c r="B24" s="4"/>
    </row>
  </sheetData>
  <mergeCells count="8">
    <mergeCell ref="A10:B10"/>
    <mergeCell ref="A20:B20"/>
    <mergeCell ref="A1:E1"/>
    <mergeCell ref="A3:E3"/>
    <mergeCell ref="A5:E5"/>
    <mergeCell ref="A7:E7"/>
    <mergeCell ref="A8:E8"/>
    <mergeCell ref="A9:E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2" sqref="B12"/>
    </sheetView>
  </sheetViews>
  <sheetFormatPr baseColWidth="10" defaultRowHeight="12.75" x14ac:dyDescent="0.25"/>
  <cols>
    <col min="1" max="1" width="9.85546875" style="24" customWidth="1"/>
    <col min="2" max="2" width="18.85546875" style="24" customWidth="1"/>
    <col min="3" max="3" width="14.28515625" style="24" customWidth="1"/>
    <col min="4" max="4" width="19.140625" style="24" customWidth="1"/>
    <col min="5" max="5" width="14.28515625" style="24" customWidth="1"/>
    <col min="6" max="6" width="14.140625" style="24" customWidth="1"/>
    <col min="7" max="7" width="11.42578125" style="24"/>
    <col min="8" max="8" width="16.5703125" style="24" customWidth="1"/>
    <col min="9" max="16384" width="11.42578125" style="24"/>
  </cols>
  <sheetData>
    <row r="1" spans="1:8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x14ac:dyDescent="0.2">
      <c r="A2" s="4"/>
      <c r="B2" s="155"/>
    </row>
    <row r="3" spans="1:8" ht="12.75" customHeight="1" x14ac:dyDescent="0.25">
      <c r="A3" s="188" t="s">
        <v>147</v>
      </c>
      <c r="B3" s="188"/>
      <c r="C3" s="188"/>
      <c r="D3" s="188"/>
      <c r="E3" s="188"/>
      <c r="F3" s="188"/>
      <c r="G3" s="188"/>
      <c r="H3" s="188"/>
    </row>
    <row r="4" spans="1:8" x14ac:dyDescent="0.2">
      <c r="A4" s="4"/>
      <c r="B4" s="4"/>
    </row>
    <row r="5" spans="1:8" ht="25.5" customHeight="1" x14ac:dyDescent="0.25">
      <c r="A5" s="189" t="s">
        <v>149</v>
      </c>
      <c r="B5" s="189"/>
      <c r="C5" s="189"/>
      <c r="D5" s="189"/>
      <c r="E5" s="189"/>
      <c r="F5" s="189"/>
      <c r="G5" s="189"/>
      <c r="H5" s="189"/>
    </row>
    <row r="6" spans="1:8" x14ac:dyDescent="0.2">
      <c r="A6" s="4"/>
      <c r="B6" s="4"/>
    </row>
    <row r="7" spans="1:8" x14ac:dyDescent="0.25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ht="13.5" thickBot="1" x14ac:dyDescent="0.3"/>
    <row r="9" spans="1:8" ht="12.75" customHeight="1" x14ac:dyDescent="0.25">
      <c r="A9" s="27"/>
      <c r="C9" s="221" t="s">
        <v>100</v>
      </c>
      <c r="D9" s="222"/>
      <c r="E9" s="222"/>
      <c r="F9" s="222"/>
      <c r="G9" s="222"/>
      <c r="H9" s="223"/>
    </row>
    <row r="10" spans="1:8" ht="25.5" customHeight="1" x14ac:dyDescent="0.25">
      <c r="A10" s="226" t="s">
        <v>148</v>
      </c>
      <c r="B10" s="236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x14ac:dyDescent="0.25">
      <c r="A11" s="226"/>
      <c r="B11" s="236"/>
      <c r="C11" s="206"/>
      <c r="D11" s="208"/>
      <c r="E11" s="157" t="s">
        <v>106</v>
      </c>
      <c r="F11" s="157" t="s">
        <v>107</v>
      </c>
      <c r="G11" s="208"/>
      <c r="H11" s="212"/>
    </row>
    <row r="12" spans="1:8" x14ac:dyDescent="0.25">
      <c r="A12" s="159" t="s">
        <v>13</v>
      </c>
      <c r="B12" s="78" t="s">
        <v>152</v>
      </c>
      <c r="C12" s="85"/>
      <c r="D12" s="159"/>
      <c r="E12" s="159"/>
      <c r="F12" s="159"/>
      <c r="G12" s="159"/>
      <c r="H12" s="86"/>
    </row>
    <row r="13" spans="1:8" x14ac:dyDescent="0.25">
      <c r="A13" s="160"/>
    </row>
    <row r="14" spans="1:8" ht="15" x14ac:dyDescent="0.25">
      <c r="A14" s="185" t="s">
        <v>118</v>
      </c>
      <c r="B14" s="185"/>
      <c r="C14" s="185"/>
      <c r="D14" s="185"/>
      <c r="E14" s="154"/>
      <c r="F14" s="88" t="s">
        <v>119</v>
      </c>
    </row>
    <row r="15" spans="1:8" x14ac:dyDescent="0.25">
      <c r="A15" s="160"/>
    </row>
    <row r="16" spans="1:8" x14ac:dyDescent="0.25">
      <c r="A16" s="237"/>
      <c r="B16" s="237"/>
    </row>
    <row r="17" spans="1:2" x14ac:dyDescent="0.25">
      <c r="B17" s="183"/>
    </row>
    <row r="19" spans="1:2" x14ac:dyDescent="0.2">
      <c r="A19" s="4"/>
      <c r="B19" s="4"/>
    </row>
    <row r="20" spans="1:2" x14ac:dyDescent="0.2">
      <c r="A20" s="4"/>
      <c r="B20" s="4"/>
    </row>
  </sheetData>
  <mergeCells count="14">
    <mergeCell ref="G10:G11"/>
    <mergeCell ref="H10:H11"/>
    <mergeCell ref="A14:D14"/>
    <mergeCell ref="A16:B16"/>
    <mergeCell ref="A1:H1"/>
    <mergeCell ref="A3:H3"/>
    <mergeCell ref="A5:H5"/>
    <mergeCell ref="A7:H7"/>
    <mergeCell ref="C9:H9"/>
    <mergeCell ref="A10:A11"/>
    <mergeCell ref="B10:B11"/>
    <mergeCell ref="C10:C11"/>
    <mergeCell ref="D10:D11"/>
    <mergeCell ref="E10:F10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5" sqref="A5:E5"/>
    </sheetView>
  </sheetViews>
  <sheetFormatPr baseColWidth="10" defaultRowHeight="12.75" x14ac:dyDescent="0.25"/>
  <cols>
    <col min="1" max="1" width="9.85546875" style="24" customWidth="1"/>
    <col min="2" max="2" width="18.85546875" style="24" customWidth="1"/>
    <col min="3" max="3" width="14.28515625" style="24" customWidth="1"/>
    <col min="4" max="4" width="19.140625" style="24" customWidth="1"/>
    <col min="5" max="5" width="14.28515625" style="24" customWidth="1"/>
    <col min="6" max="16384" width="11.42578125" style="24"/>
  </cols>
  <sheetData>
    <row r="1" spans="1:5" x14ac:dyDescent="0.2">
      <c r="A1" s="187" t="s">
        <v>44</v>
      </c>
      <c r="B1" s="187"/>
      <c r="C1" s="187"/>
      <c r="D1" s="187"/>
      <c r="E1" s="187"/>
    </row>
    <row r="2" spans="1:5" x14ac:dyDescent="0.2">
      <c r="A2" s="4"/>
      <c r="B2" s="155"/>
    </row>
    <row r="3" spans="1:5" ht="12.75" customHeight="1" x14ac:dyDescent="0.25">
      <c r="A3" s="188" t="s">
        <v>147</v>
      </c>
      <c r="B3" s="188"/>
      <c r="C3" s="188"/>
      <c r="D3" s="188"/>
      <c r="E3" s="188"/>
    </row>
    <row r="4" spans="1:5" x14ac:dyDescent="0.2">
      <c r="A4" s="4"/>
      <c r="B4" s="4"/>
    </row>
    <row r="5" spans="1:5" ht="25.5" customHeight="1" x14ac:dyDescent="0.25">
      <c r="A5" s="189" t="s">
        <v>149</v>
      </c>
      <c r="B5" s="189"/>
      <c r="C5" s="189"/>
      <c r="D5" s="189"/>
      <c r="E5" s="189"/>
    </row>
    <row r="6" spans="1:5" x14ac:dyDescent="0.2">
      <c r="A6" s="4"/>
      <c r="B6" s="4"/>
    </row>
    <row r="7" spans="1:5" ht="12.75" customHeight="1" x14ac:dyDescent="0.25">
      <c r="A7" s="190" t="s">
        <v>108</v>
      </c>
      <c r="B7" s="190"/>
      <c r="C7" s="190"/>
      <c r="D7" s="190"/>
      <c r="E7" s="190"/>
    </row>
    <row r="8" spans="1:5" ht="15" x14ac:dyDescent="0.25">
      <c r="A8" s="202" t="s">
        <v>163</v>
      </c>
      <c r="B8" s="202"/>
      <c r="C8" s="202"/>
      <c r="D8" s="202"/>
      <c r="E8" s="202"/>
    </row>
    <row r="9" spans="1:5" ht="25.5" customHeight="1" x14ac:dyDescent="0.25">
      <c r="A9" s="226" t="s">
        <v>148</v>
      </c>
      <c r="B9" s="236" t="s">
        <v>21</v>
      </c>
      <c r="C9" s="233" t="s">
        <v>120</v>
      </c>
      <c r="D9" s="239" t="s">
        <v>151</v>
      </c>
      <c r="E9" s="233" t="s">
        <v>124</v>
      </c>
    </row>
    <row r="10" spans="1:5" x14ac:dyDescent="0.25">
      <c r="A10" s="226"/>
      <c r="B10" s="236"/>
      <c r="C10" s="238"/>
      <c r="D10" s="240"/>
      <c r="E10" s="238"/>
    </row>
    <row r="11" spans="1:5" x14ac:dyDescent="0.25">
      <c r="A11" s="159" t="s">
        <v>13</v>
      </c>
      <c r="B11" s="78" t="s">
        <v>152</v>
      </c>
      <c r="C11" s="5" t="s">
        <v>150</v>
      </c>
      <c r="D11" s="159">
        <f>'LOT 16'!F12</f>
        <v>0</v>
      </c>
      <c r="E11" s="158">
        <f>D11*2400</f>
        <v>0</v>
      </c>
    </row>
    <row r="14" spans="1:5" x14ac:dyDescent="0.2">
      <c r="A14" s="4"/>
      <c r="B14" s="4"/>
    </row>
    <row r="15" spans="1:5" x14ac:dyDescent="0.2">
      <c r="A15" s="4"/>
      <c r="B15" s="4"/>
    </row>
  </sheetData>
  <mergeCells count="10">
    <mergeCell ref="A1:E1"/>
    <mergeCell ref="A9:A10"/>
    <mergeCell ref="B9:B10"/>
    <mergeCell ref="A3:E3"/>
    <mergeCell ref="A5:E5"/>
    <mergeCell ref="A7:E7"/>
    <mergeCell ref="C9:C10"/>
    <mergeCell ref="D9:D10"/>
    <mergeCell ref="E9:E10"/>
    <mergeCell ref="A8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8" sqref="C8"/>
    </sheetView>
  </sheetViews>
  <sheetFormatPr baseColWidth="10" defaultRowHeight="15" x14ac:dyDescent="0.25"/>
  <cols>
    <col min="2" max="2" width="53.42578125" customWidth="1"/>
    <col min="3" max="3" width="12.140625" customWidth="1"/>
    <col min="4" max="4" width="18" customWidth="1"/>
    <col min="5" max="5" width="20.42578125" customWidth="1"/>
  </cols>
  <sheetData>
    <row r="1" spans="1:8" x14ac:dyDescent="0.25">
      <c r="A1" s="187" t="s">
        <v>44</v>
      </c>
      <c r="B1" s="187"/>
      <c r="C1" s="187"/>
      <c r="D1" s="187"/>
      <c r="E1" s="187"/>
      <c r="F1" s="90"/>
      <c r="G1" s="90"/>
      <c r="H1" s="90"/>
    </row>
    <row r="2" spans="1:8" ht="15" customHeight="1" x14ac:dyDescent="0.25">
      <c r="A2" s="188" t="str">
        <f>'LOT 2 CHU PP (tournée 1)'!A2:H2</f>
        <v>FOURNITURE ET LIVRAISON DE PAIN VIENNOISERIE et FARINE POUR LES ETABLISSEMENTS DU GHT EST HERAULT ET SUD AVEYRON</v>
      </c>
      <c r="B2" s="188"/>
      <c r="C2" s="188"/>
      <c r="D2" s="188"/>
      <c r="E2" s="188"/>
      <c r="F2" s="91"/>
      <c r="G2" s="91"/>
      <c r="H2" s="91"/>
    </row>
    <row r="3" spans="1:8" x14ac:dyDescent="0.25">
      <c r="A3" s="40"/>
      <c r="B3" s="4"/>
      <c r="C3" s="16"/>
      <c r="D3" s="16"/>
      <c r="E3" s="16"/>
      <c r="F3" s="16"/>
      <c r="G3" s="40"/>
      <c r="H3" s="40"/>
    </row>
    <row r="4" spans="1:8" ht="17.25" customHeight="1" x14ac:dyDescent="0.25">
      <c r="A4" s="189" t="s">
        <v>49</v>
      </c>
      <c r="B4" s="189"/>
      <c r="C4" s="189"/>
      <c r="D4" s="189"/>
      <c r="E4" s="189"/>
      <c r="F4" s="102"/>
      <c r="G4" s="102"/>
      <c r="H4" s="102"/>
    </row>
    <row r="5" spans="1:8" x14ac:dyDescent="0.25">
      <c r="A5" s="201" t="s">
        <v>121</v>
      </c>
      <c r="B5" s="201"/>
      <c r="C5" s="201"/>
      <c r="D5" s="201"/>
      <c r="E5" s="201"/>
    </row>
    <row r="6" spans="1:8" x14ac:dyDescent="0.25">
      <c r="A6" s="200" t="s">
        <v>122</v>
      </c>
      <c r="B6" s="200"/>
      <c r="C6" s="200"/>
      <c r="D6" s="200"/>
      <c r="E6" s="200"/>
    </row>
    <row r="7" spans="1:8" s="103" customFormat="1" x14ac:dyDescent="0.25">
      <c r="A7" s="202" t="s">
        <v>163</v>
      </c>
      <c r="B7" s="202"/>
      <c r="C7" s="202"/>
      <c r="D7" s="202"/>
      <c r="E7" s="202"/>
      <c r="F7" s="102"/>
      <c r="G7" s="102"/>
      <c r="H7" s="102"/>
    </row>
    <row r="8" spans="1:8" ht="38.25" x14ac:dyDescent="0.25">
      <c r="A8" s="89" t="s">
        <v>65</v>
      </c>
      <c r="B8" s="98" t="s">
        <v>21</v>
      </c>
      <c r="C8" s="100" t="s">
        <v>120</v>
      </c>
      <c r="D8" s="105" t="s">
        <v>123</v>
      </c>
      <c r="E8" s="100" t="s">
        <v>124</v>
      </c>
    </row>
    <row r="9" spans="1:8" ht="24.95" customHeight="1" x14ac:dyDescent="0.25">
      <c r="A9" s="89" t="s">
        <v>64</v>
      </c>
      <c r="B9" s="43" t="s">
        <v>51</v>
      </c>
      <c r="C9" s="3">
        <f>1140000/2</f>
        <v>570000</v>
      </c>
      <c r="D9" s="165">
        <f>+'LOT 2 CHU PP (tournée 1)'!F11</f>
        <v>0</v>
      </c>
      <c r="E9" s="165">
        <f>+D9*C9</f>
        <v>0</v>
      </c>
    </row>
    <row r="10" spans="1:8" ht="24.95" customHeight="1" thickBot="1" x14ac:dyDescent="0.3">
      <c r="A10" s="89" t="s">
        <v>66</v>
      </c>
      <c r="B10" s="10" t="s">
        <v>2</v>
      </c>
      <c r="C10" s="3">
        <f>50000/2</f>
        <v>25000</v>
      </c>
      <c r="D10" s="179">
        <f>+'LOT 2 CHU PP (tournée 1)'!F12</f>
        <v>0</v>
      </c>
      <c r="E10" s="165">
        <f>+D10*C10</f>
        <v>0</v>
      </c>
    </row>
    <row r="11" spans="1:8" ht="30" customHeight="1" thickBot="1" x14ac:dyDescent="0.3">
      <c r="D11" s="117" t="s">
        <v>136</v>
      </c>
      <c r="E11" s="117"/>
    </row>
  </sheetData>
  <mergeCells count="6">
    <mergeCell ref="A7:E7"/>
    <mergeCell ref="A5:E5"/>
    <mergeCell ref="A6:E6"/>
    <mergeCell ref="A4:E4"/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4" workbookViewId="0">
      <selection activeCell="A4" sqref="A4:H4"/>
    </sheetView>
  </sheetViews>
  <sheetFormatPr baseColWidth="10" defaultRowHeight="12.75" x14ac:dyDescent="0.25"/>
  <cols>
    <col min="1" max="1" width="11.42578125" style="38"/>
    <col min="2" max="2" width="35" style="16" customWidth="1"/>
    <col min="3" max="3" width="11.140625" style="16" customWidth="1"/>
    <col min="4" max="4" width="9.5703125" style="16" customWidth="1"/>
    <col min="5" max="5" width="12.28515625" style="16" customWidth="1"/>
    <col min="6" max="6" width="9.7109375" style="16" customWidth="1"/>
    <col min="7" max="8" width="12.140625" style="16" customWidth="1"/>
    <col min="9" max="16384" width="11.42578125" style="7"/>
  </cols>
  <sheetData>
    <row r="1" spans="1:8" ht="15" customHeight="1" x14ac:dyDescent="0.2">
      <c r="A1" s="187" t="s">
        <v>44</v>
      </c>
      <c r="B1" s="187"/>
      <c r="C1" s="187"/>
      <c r="D1" s="187"/>
      <c r="E1" s="187"/>
      <c r="F1" s="187"/>
      <c r="G1" s="187"/>
      <c r="H1" s="187"/>
    </row>
    <row r="2" spans="1:8" ht="39" customHeight="1" x14ac:dyDescent="0.25">
      <c r="A2" s="188" t="str">
        <f>'LOT 2 CHU PP (tournée 1)'!A2:H2</f>
        <v>FOURNITURE ET LIVRAISON DE PAIN VIENNOISERIE et FARINE POUR LES ETABLISSEMENTS DU GHT EST HERAULT ET SUD AVEYRON</v>
      </c>
      <c r="B2" s="188"/>
      <c r="C2" s="188"/>
      <c r="D2" s="188"/>
      <c r="E2" s="188"/>
      <c r="F2" s="188"/>
      <c r="G2" s="188"/>
      <c r="H2" s="188"/>
    </row>
    <row r="3" spans="1:8" x14ac:dyDescent="0.2">
      <c r="B3" s="4"/>
    </row>
    <row r="4" spans="1:8" ht="27" customHeight="1" x14ac:dyDescent="0.25">
      <c r="A4" s="189" t="s">
        <v>50</v>
      </c>
      <c r="B4" s="189"/>
      <c r="C4" s="189"/>
      <c r="D4" s="189"/>
      <c r="E4" s="189"/>
      <c r="F4" s="189"/>
      <c r="G4" s="189"/>
      <c r="H4" s="189"/>
    </row>
    <row r="5" spans="1:8" s="9" customFormat="1" ht="11.25" customHeight="1" x14ac:dyDescent="0.25">
      <c r="B5" s="2"/>
      <c r="C5" s="8"/>
      <c r="D5" s="8"/>
      <c r="E5" s="8"/>
      <c r="F5" s="8"/>
      <c r="G5" s="8"/>
      <c r="H5" s="8"/>
    </row>
    <row r="6" spans="1:8" ht="15" customHeight="1" x14ac:dyDescent="0.25">
      <c r="A6" s="190" t="s">
        <v>108</v>
      </c>
      <c r="B6" s="190"/>
      <c r="C6" s="190"/>
      <c r="D6" s="190"/>
      <c r="E6" s="190"/>
      <c r="F6" s="190"/>
      <c r="G6" s="190"/>
      <c r="H6" s="190"/>
    </row>
    <row r="7" spans="1:8" s="9" customFormat="1" ht="15" customHeight="1" thickBot="1" x14ac:dyDescent="0.3">
      <c r="A7" s="1"/>
      <c r="B7" s="1"/>
    </row>
    <row r="8" spans="1:8" s="9" customFormat="1" ht="15" customHeight="1" x14ac:dyDescent="0.25">
      <c r="B8" s="1"/>
      <c r="C8" s="213" t="s">
        <v>100</v>
      </c>
      <c r="D8" s="214"/>
      <c r="E8" s="214"/>
      <c r="F8" s="214"/>
      <c r="G8" s="214"/>
      <c r="H8" s="215"/>
    </row>
    <row r="9" spans="1:8" ht="21" customHeight="1" x14ac:dyDescent="0.25">
      <c r="A9" s="216" t="s">
        <v>67</v>
      </c>
      <c r="B9" s="195" t="s">
        <v>21</v>
      </c>
      <c r="C9" s="197" t="s">
        <v>101</v>
      </c>
      <c r="D9" s="198" t="s">
        <v>102</v>
      </c>
      <c r="E9" s="203" t="s">
        <v>103</v>
      </c>
      <c r="F9" s="204"/>
      <c r="G9" s="209" t="s">
        <v>104</v>
      </c>
      <c r="H9" s="211" t="s">
        <v>105</v>
      </c>
    </row>
    <row r="10" spans="1:8" s="40" customFormat="1" ht="16.5" customHeight="1" x14ac:dyDescent="0.25">
      <c r="A10" s="217"/>
      <c r="B10" s="196"/>
      <c r="C10" s="197"/>
      <c r="D10" s="198"/>
      <c r="E10" s="44" t="s">
        <v>106</v>
      </c>
      <c r="F10" s="44" t="s">
        <v>107</v>
      </c>
      <c r="G10" s="210"/>
      <c r="H10" s="212"/>
    </row>
    <row r="11" spans="1:8" ht="24" customHeight="1" x14ac:dyDescent="0.25">
      <c r="A11" s="25" t="s">
        <v>64</v>
      </c>
      <c r="B11" s="43" t="s">
        <v>52</v>
      </c>
      <c r="C11" s="54"/>
      <c r="D11" s="25"/>
      <c r="E11" s="25"/>
      <c r="F11" s="25"/>
      <c r="G11" s="25"/>
      <c r="H11" s="55"/>
    </row>
    <row r="12" spans="1:8" ht="21" customHeight="1" thickBot="1" x14ac:dyDescent="0.3">
      <c r="A12" s="25" t="s">
        <v>66</v>
      </c>
      <c r="B12" s="43" t="s">
        <v>2</v>
      </c>
      <c r="C12" s="47"/>
      <c r="D12" s="48"/>
      <c r="E12" s="48"/>
      <c r="F12" s="48"/>
      <c r="G12" s="48"/>
      <c r="H12" s="49"/>
    </row>
    <row r="13" spans="1:8" x14ac:dyDescent="0.25">
      <c r="B13" s="7"/>
    </row>
    <row r="15" spans="1:8" ht="15" x14ac:dyDescent="0.25">
      <c r="A15" s="185" t="s">
        <v>118</v>
      </c>
      <c r="B15" s="185"/>
      <c r="C15" s="185"/>
      <c r="D15" s="185"/>
      <c r="E15" s="164"/>
      <c r="F15" s="88" t="s">
        <v>119</v>
      </c>
    </row>
    <row r="16" spans="1:8" x14ac:dyDescent="0.25">
      <c r="F16" s="7"/>
      <c r="G16" s="7"/>
      <c r="H16" s="7"/>
    </row>
    <row r="17" spans="6:8" x14ac:dyDescent="0.25">
      <c r="F17" s="7"/>
      <c r="G17" s="7"/>
      <c r="H17" s="7"/>
    </row>
    <row r="18" spans="6:8" x14ac:dyDescent="0.25">
      <c r="F18" s="7"/>
      <c r="G18" s="7"/>
      <c r="H18" s="7"/>
    </row>
    <row r="19" spans="6:8" x14ac:dyDescent="0.25">
      <c r="F19" s="7"/>
      <c r="G19" s="7"/>
      <c r="H19" s="7"/>
    </row>
    <row r="20" spans="6:8" x14ac:dyDescent="0.25">
      <c r="F20" s="7"/>
      <c r="G20" s="7"/>
      <c r="H20" s="7"/>
    </row>
  </sheetData>
  <mergeCells count="13">
    <mergeCell ref="A4:H4"/>
    <mergeCell ref="A6:H6"/>
    <mergeCell ref="A1:H1"/>
    <mergeCell ref="A2:H2"/>
    <mergeCell ref="A15:D15"/>
    <mergeCell ref="C8:H8"/>
    <mergeCell ref="B9:B10"/>
    <mergeCell ref="A9:A10"/>
    <mergeCell ref="C9:C10"/>
    <mergeCell ref="D9:D10"/>
    <mergeCell ref="H9:H10"/>
    <mergeCell ref="G9:G10"/>
    <mergeCell ref="E9:F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A8" sqref="A8:E8"/>
    </sheetView>
  </sheetViews>
  <sheetFormatPr baseColWidth="10" defaultRowHeight="12.75" x14ac:dyDescent="0.25"/>
  <cols>
    <col min="1" max="1" width="11.42578125" style="40"/>
    <col min="2" max="2" width="53.42578125" style="16" customWidth="1"/>
    <col min="3" max="3" width="12.140625" style="16" customWidth="1"/>
    <col min="4" max="4" width="21.5703125" style="16" customWidth="1"/>
    <col min="5" max="5" width="30" style="16" customWidth="1"/>
    <col min="6" max="10" width="12.140625" style="16" customWidth="1"/>
    <col min="11" max="16384" width="11.42578125" style="40"/>
  </cols>
  <sheetData>
    <row r="1" spans="1:10" x14ac:dyDescent="0.2">
      <c r="A1" s="187" t="s">
        <v>44</v>
      </c>
      <c r="B1" s="187"/>
      <c r="C1" s="187"/>
      <c r="D1" s="187"/>
      <c r="E1" s="187"/>
    </row>
    <row r="2" spans="1:10" ht="12.75" customHeight="1" x14ac:dyDescent="0.25">
      <c r="A2" s="188" t="str">
        <f>'LOT 3 CHU PP (tournée 2)'!A2:H2</f>
        <v>FOURNITURE ET LIVRAISON DE PAIN VIENNOISERIE et FARINE POUR LES ETABLISSEMENTS DU GHT EST HERAULT ET SUD AVEYRON</v>
      </c>
      <c r="B2" s="188"/>
      <c r="C2" s="188"/>
      <c r="D2" s="188"/>
      <c r="E2" s="188"/>
    </row>
    <row r="3" spans="1:10" x14ac:dyDescent="0.2">
      <c r="B3" s="4"/>
      <c r="C3" s="4"/>
      <c r="D3" s="4"/>
    </row>
    <row r="4" spans="1:10" ht="12.75" customHeight="1" x14ac:dyDescent="0.25">
      <c r="A4" s="218" t="s">
        <v>50</v>
      </c>
      <c r="B4" s="218"/>
      <c r="C4" s="218"/>
      <c r="D4" s="218"/>
      <c r="E4" s="218"/>
    </row>
    <row r="5" spans="1:10" s="9" customFormat="1" x14ac:dyDescent="0.25">
      <c r="B5" s="2"/>
      <c r="C5" s="2"/>
      <c r="D5" s="2"/>
      <c r="E5" s="8"/>
      <c r="F5" s="8"/>
      <c r="G5" s="8"/>
      <c r="H5" s="8"/>
      <c r="I5" s="8"/>
      <c r="J5" s="8"/>
    </row>
    <row r="6" spans="1:10" ht="12.75" customHeight="1" x14ac:dyDescent="0.25">
      <c r="A6" s="201" t="s">
        <v>121</v>
      </c>
      <c r="B6" s="201"/>
      <c r="C6" s="201"/>
      <c r="D6" s="201"/>
      <c r="E6" s="201"/>
    </row>
    <row r="7" spans="1:10" x14ac:dyDescent="0.25">
      <c r="A7" s="200" t="s">
        <v>122</v>
      </c>
      <c r="B7" s="200"/>
      <c r="C7" s="200"/>
      <c r="D7" s="200"/>
      <c r="E7" s="200"/>
    </row>
    <row r="8" spans="1:10" s="9" customFormat="1" ht="15" x14ac:dyDescent="0.25">
      <c r="A8" s="202" t="s">
        <v>163</v>
      </c>
      <c r="B8" s="202"/>
      <c r="C8" s="202"/>
      <c r="D8" s="202"/>
      <c r="E8" s="202"/>
      <c r="F8" s="8"/>
      <c r="G8" s="8"/>
      <c r="H8" s="8"/>
      <c r="I8" s="8"/>
      <c r="J8" s="8"/>
    </row>
    <row r="9" spans="1:10" ht="38.25" x14ac:dyDescent="0.25">
      <c r="A9" s="89" t="s">
        <v>67</v>
      </c>
      <c r="B9" s="92" t="s">
        <v>21</v>
      </c>
      <c r="C9" s="100" t="s">
        <v>120</v>
      </c>
      <c r="D9" s="105" t="s">
        <v>123</v>
      </c>
      <c r="E9" s="100" t="s">
        <v>124</v>
      </c>
    </row>
    <row r="10" spans="1:10" ht="24.95" customHeight="1" x14ac:dyDescent="0.25">
      <c r="A10" s="89" t="s">
        <v>64</v>
      </c>
      <c r="B10" s="43" t="s">
        <v>52</v>
      </c>
      <c r="C10" s="3">
        <f>1140000/2</f>
        <v>570000</v>
      </c>
      <c r="D10" s="3">
        <f>+'LOT 3 CHU PP (tournée 2)'!F11</f>
        <v>0</v>
      </c>
      <c r="E10" s="3">
        <f>+D10*C10</f>
        <v>0</v>
      </c>
    </row>
    <row r="11" spans="1:10" ht="24.95" customHeight="1" thickBot="1" x14ac:dyDescent="0.3">
      <c r="A11" s="89" t="s">
        <v>66</v>
      </c>
      <c r="B11" s="10" t="s">
        <v>2</v>
      </c>
      <c r="C11" s="3">
        <f>50000/2</f>
        <v>25000</v>
      </c>
      <c r="D11" s="3">
        <f>+'LOT 3 CHU PP (tournée 2)'!F12</f>
        <v>0</v>
      </c>
      <c r="E11" s="3">
        <f>+D11*C11</f>
        <v>0</v>
      </c>
    </row>
    <row r="12" spans="1:10" ht="33.75" customHeight="1" thickBot="1" x14ac:dyDescent="0.3">
      <c r="D12" s="178" t="s">
        <v>136</v>
      </c>
      <c r="E12" s="178">
        <f>E10+E11</f>
        <v>0</v>
      </c>
    </row>
  </sheetData>
  <mergeCells count="6">
    <mergeCell ref="A1:E1"/>
    <mergeCell ref="A8:E8"/>
    <mergeCell ref="A6:E6"/>
    <mergeCell ref="A7:E7"/>
    <mergeCell ref="A4:E4"/>
    <mergeCell ref="A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workbookViewId="0">
      <selection activeCell="A5" sqref="A5:H5"/>
    </sheetView>
  </sheetViews>
  <sheetFormatPr baseColWidth="10" defaultRowHeight="12.75" x14ac:dyDescent="0.25"/>
  <cols>
    <col min="1" max="1" width="11.42578125" style="27"/>
    <col min="2" max="2" width="54" style="27" customWidth="1"/>
    <col min="3" max="3" width="16.5703125" style="27" customWidth="1"/>
    <col min="4" max="4" width="19.140625" style="27" customWidth="1"/>
    <col min="5" max="5" width="14" style="27" customWidth="1"/>
    <col min="6" max="6" width="14.5703125" style="27" customWidth="1"/>
    <col min="7" max="7" width="10" style="29" customWidth="1"/>
    <col min="8" max="16384" width="11.42578125" style="27"/>
  </cols>
  <sheetData>
    <row r="1" spans="1:8" x14ac:dyDescent="0.25">
      <c r="A1" s="219" t="str">
        <f>+'[1]LOT 2 CHU PP (tournée 1)'!A1:D1</f>
        <v>AFFAIRE 25A0062</v>
      </c>
      <c r="B1" s="219"/>
      <c r="C1" s="219"/>
      <c r="D1" s="219"/>
      <c r="E1" s="219"/>
      <c r="F1" s="219"/>
      <c r="G1" s="219"/>
      <c r="H1" s="219"/>
    </row>
    <row r="2" spans="1:8" x14ac:dyDescent="0.25">
      <c r="B2" s="33"/>
      <c r="C2" s="33"/>
      <c r="D2" s="33"/>
      <c r="E2" s="33"/>
    </row>
    <row r="3" spans="1:8" ht="21.75" customHeight="1" x14ac:dyDescent="0.25">
      <c r="A3" s="188" t="str">
        <f>'LOT 3 CHU PP (tournée 2)'!A2:B2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4" spans="1:8" ht="13.5" customHeight="1" x14ac:dyDescent="0.25">
      <c r="A4" s="36"/>
      <c r="B4" s="36"/>
      <c r="C4" s="36"/>
      <c r="D4" s="36"/>
      <c r="E4" s="36"/>
    </row>
    <row r="5" spans="1:8" ht="24.75" customHeight="1" x14ac:dyDescent="0.25">
      <c r="A5" s="189" t="s">
        <v>137</v>
      </c>
      <c r="B5" s="189"/>
      <c r="C5" s="189"/>
      <c r="D5" s="189"/>
      <c r="E5" s="189"/>
      <c r="F5" s="189"/>
      <c r="G5" s="189"/>
      <c r="H5" s="189"/>
    </row>
    <row r="6" spans="1:8" s="32" customFormat="1" ht="17.25" customHeight="1" x14ac:dyDescent="0.25">
      <c r="A6" s="2"/>
      <c r="B6" s="2"/>
      <c r="C6" s="2"/>
      <c r="D6" s="2"/>
      <c r="E6" s="2"/>
      <c r="G6" s="30"/>
      <c r="H6" s="30"/>
    </row>
    <row r="7" spans="1:8" s="32" customFormat="1" ht="12.75" customHeight="1" x14ac:dyDescent="0.25">
      <c r="A7" s="220" t="s">
        <v>23</v>
      </c>
      <c r="B7" s="220"/>
      <c r="C7" s="220"/>
      <c r="D7" s="220"/>
      <c r="E7" s="220"/>
      <c r="F7" s="220"/>
      <c r="G7" s="220"/>
      <c r="H7" s="220"/>
    </row>
    <row r="8" spans="1:8" s="32" customFormat="1" x14ac:dyDescent="0.25">
      <c r="A8" s="39"/>
      <c r="B8" s="39"/>
      <c r="C8" s="39"/>
      <c r="D8" s="39"/>
      <c r="E8" s="39"/>
      <c r="F8" s="30"/>
      <c r="G8" s="30"/>
      <c r="H8" s="30"/>
    </row>
    <row r="9" spans="1:8" ht="12.75" customHeight="1" x14ac:dyDescent="0.25">
      <c r="A9" s="190" t="s">
        <v>108</v>
      </c>
      <c r="B9" s="190"/>
      <c r="C9" s="190"/>
      <c r="D9" s="190"/>
      <c r="E9" s="190"/>
      <c r="F9" s="190"/>
      <c r="G9" s="190"/>
      <c r="H9" s="190"/>
    </row>
    <row r="10" spans="1:8" s="32" customFormat="1" ht="13.5" thickBot="1" x14ac:dyDescent="0.3">
      <c r="A10" s="1"/>
      <c r="B10" s="1"/>
      <c r="C10" s="1"/>
      <c r="D10" s="1"/>
      <c r="E10" s="1"/>
      <c r="F10" s="30"/>
      <c r="G10" s="30"/>
      <c r="H10" s="30"/>
    </row>
    <row r="11" spans="1:8" s="32" customFormat="1" ht="15" x14ac:dyDescent="0.25">
      <c r="A11" s="1"/>
      <c r="B11" s="1"/>
      <c r="C11" s="213" t="s">
        <v>100</v>
      </c>
      <c r="D11" s="214"/>
      <c r="E11" s="214"/>
      <c r="F11" s="214"/>
      <c r="G11" s="214"/>
      <c r="H11" s="215"/>
    </row>
    <row r="12" spans="1:8" ht="25.5" customHeight="1" x14ac:dyDescent="0.25">
      <c r="A12" s="186" t="s">
        <v>68</v>
      </c>
      <c r="B12" s="195" t="s">
        <v>21</v>
      </c>
      <c r="C12" s="197" t="s">
        <v>101</v>
      </c>
      <c r="D12" s="198" t="s">
        <v>102</v>
      </c>
      <c r="E12" s="203" t="s">
        <v>103</v>
      </c>
      <c r="F12" s="204"/>
      <c r="G12" s="207" t="s">
        <v>104</v>
      </c>
      <c r="H12" s="211" t="s">
        <v>105</v>
      </c>
    </row>
    <row r="13" spans="1:8" s="29" customFormat="1" ht="18.75" customHeight="1" x14ac:dyDescent="0.25">
      <c r="A13" s="186"/>
      <c r="B13" s="196"/>
      <c r="C13" s="197"/>
      <c r="D13" s="198"/>
      <c r="E13" s="44" t="s">
        <v>106</v>
      </c>
      <c r="F13" s="44" t="s">
        <v>107</v>
      </c>
      <c r="G13" s="208"/>
      <c r="H13" s="212"/>
    </row>
    <row r="14" spans="1:8" s="29" customFormat="1" ht="24.95" customHeight="1" x14ac:dyDescent="0.25">
      <c r="A14" s="45" t="s">
        <v>64</v>
      </c>
      <c r="B14" s="56" t="s">
        <v>141</v>
      </c>
      <c r="C14" s="168"/>
      <c r="D14" s="169"/>
      <c r="E14" s="169"/>
      <c r="F14" s="11"/>
      <c r="G14" s="11"/>
      <c r="H14" s="57"/>
    </row>
    <row r="15" spans="1:8" s="29" customFormat="1" ht="24.95" customHeight="1" x14ac:dyDescent="0.25">
      <c r="A15" s="45" t="s">
        <v>66</v>
      </c>
      <c r="B15" s="56" t="s">
        <v>87</v>
      </c>
      <c r="C15" s="58"/>
      <c r="D15" s="11"/>
      <c r="E15" s="11"/>
      <c r="F15" s="11"/>
      <c r="G15" s="11"/>
      <c r="H15" s="57"/>
    </row>
    <row r="16" spans="1:8" ht="24.95" customHeight="1" thickBot="1" x14ac:dyDescent="0.3">
      <c r="A16" s="45" t="s">
        <v>69</v>
      </c>
      <c r="B16" s="56" t="s">
        <v>86</v>
      </c>
      <c r="C16" s="170"/>
      <c r="D16" s="59"/>
      <c r="E16" s="59"/>
      <c r="F16" s="59"/>
      <c r="G16" s="59"/>
      <c r="H16" s="61"/>
    </row>
    <row r="18" spans="1:6" ht="15" x14ac:dyDescent="0.25">
      <c r="A18" s="185" t="s">
        <v>118</v>
      </c>
      <c r="B18" s="185"/>
      <c r="C18" s="185"/>
      <c r="D18" s="185"/>
      <c r="E18" s="87"/>
      <c r="F18" s="88" t="s">
        <v>119</v>
      </c>
    </row>
  </sheetData>
  <mergeCells count="14">
    <mergeCell ref="A1:H1"/>
    <mergeCell ref="A3:H3"/>
    <mergeCell ref="A18:D18"/>
    <mergeCell ref="B12:B13"/>
    <mergeCell ref="E12:F12"/>
    <mergeCell ref="C11:H11"/>
    <mergeCell ref="A12:A13"/>
    <mergeCell ref="A5:H5"/>
    <mergeCell ref="A7:H7"/>
    <mergeCell ref="A9:H9"/>
    <mergeCell ref="C12:C13"/>
    <mergeCell ref="D12:D13"/>
    <mergeCell ref="G12:G13"/>
    <mergeCell ref="H12:H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4" sqref="D14"/>
    </sheetView>
  </sheetViews>
  <sheetFormatPr baseColWidth="10" defaultRowHeight="12.75" x14ac:dyDescent="0.25"/>
  <cols>
    <col min="1" max="1" width="11.42578125" style="27"/>
    <col min="2" max="2" width="54" style="27" customWidth="1"/>
    <col min="3" max="3" width="13.7109375" style="27" customWidth="1"/>
    <col min="4" max="4" width="17.5703125" style="27" customWidth="1"/>
    <col min="5" max="5" width="22.42578125" style="27" customWidth="1"/>
    <col min="6" max="16384" width="11.42578125" style="27"/>
  </cols>
  <sheetData>
    <row r="1" spans="1:5" x14ac:dyDescent="0.25">
      <c r="A1" s="219" t="str">
        <f>+'[1]LOT 2 CHU PP (tournée 1)'!A1:D1</f>
        <v>AFFAIRE 25A0062</v>
      </c>
      <c r="B1" s="219"/>
      <c r="C1" s="219"/>
      <c r="D1" s="219"/>
      <c r="E1" s="219"/>
    </row>
    <row r="2" spans="1:5" x14ac:dyDescent="0.25">
      <c r="B2" s="93"/>
      <c r="C2" s="93"/>
      <c r="D2" s="93"/>
    </row>
    <row r="3" spans="1:5" ht="12.75" customHeight="1" x14ac:dyDescent="0.25">
      <c r="A3" s="188" t="str">
        <f>'LOT 4 CHU GERONTO PSY'!A3:H3</f>
        <v>FOURNITURE ET LIVRAISON DE PAIN VIENNOISERIE et FARINE POUR LES ETABLISSEMENTS DU GHT EST HERAULT ET SUD AVEYRON</v>
      </c>
      <c r="B3" s="188"/>
      <c r="C3" s="188"/>
      <c r="D3" s="188"/>
      <c r="E3" s="188"/>
    </row>
    <row r="4" spans="1:5" x14ac:dyDescent="0.25">
      <c r="A4" s="91"/>
      <c r="B4" s="91"/>
      <c r="C4" s="91"/>
      <c r="D4" s="91"/>
    </row>
    <row r="5" spans="1:5" ht="27" customHeight="1" x14ac:dyDescent="0.25">
      <c r="A5" s="189" t="s">
        <v>137</v>
      </c>
      <c r="B5" s="189"/>
      <c r="C5" s="189"/>
      <c r="D5" s="189"/>
      <c r="E5" s="189"/>
    </row>
    <row r="6" spans="1:5" s="32" customFormat="1" x14ac:dyDescent="0.25">
      <c r="A6" s="2"/>
      <c r="B6" s="2"/>
      <c r="C6" s="2"/>
      <c r="D6" s="2"/>
    </row>
    <row r="7" spans="1:5" s="32" customFormat="1" ht="12.75" customHeight="1" x14ac:dyDescent="0.25">
      <c r="A7" s="220" t="s">
        <v>23</v>
      </c>
      <c r="B7" s="220"/>
      <c r="C7" s="220"/>
      <c r="D7" s="220"/>
      <c r="E7" s="220"/>
    </row>
    <row r="8" spans="1:5" s="32" customFormat="1" ht="12" customHeight="1" x14ac:dyDescent="0.25">
      <c r="A8" s="39"/>
      <c r="B8" s="39"/>
      <c r="C8" s="39"/>
      <c r="D8" s="39"/>
      <c r="E8" s="30"/>
    </row>
    <row r="9" spans="1:5" s="32" customFormat="1" ht="12.75" customHeight="1" x14ac:dyDescent="0.25">
      <c r="A9" s="201" t="s">
        <v>121</v>
      </c>
      <c r="B9" s="201"/>
      <c r="C9" s="201"/>
      <c r="D9" s="201"/>
      <c r="E9" s="201"/>
    </row>
    <row r="10" spans="1:5" s="32" customFormat="1" x14ac:dyDescent="0.25">
      <c r="A10" s="200" t="s">
        <v>122</v>
      </c>
      <c r="B10" s="200"/>
      <c r="C10" s="200"/>
      <c r="D10" s="200"/>
      <c r="E10" s="200"/>
    </row>
    <row r="11" spans="1:5" s="32" customFormat="1" ht="15" x14ac:dyDescent="0.25">
      <c r="A11" s="202" t="s">
        <v>163</v>
      </c>
      <c r="B11" s="202"/>
      <c r="C11" s="202"/>
      <c r="D11" s="202"/>
      <c r="E11" s="202"/>
    </row>
    <row r="12" spans="1:5" ht="38.25" x14ac:dyDescent="0.25">
      <c r="A12" s="89" t="s">
        <v>68</v>
      </c>
      <c r="B12" s="92" t="s">
        <v>21</v>
      </c>
      <c r="C12" s="100" t="s">
        <v>120</v>
      </c>
      <c r="D12" s="105" t="s">
        <v>123</v>
      </c>
      <c r="E12" s="100" t="s">
        <v>124</v>
      </c>
    </row>
    <row r="13" spans="1:5" s="29" customFormat="1" ht="24.95" customHeight="1" x14ac:dyDescent="0.25">
      <c r="A13" s="106" t="s">
        <v>64</v>
      </c>
      <c r="B13" s="56" t="s">
        <v>141</v>
      </c>
      <c r="C13" s="3">
        <v>17000</v>
      </c>
      <c r="D13" s="95">
        <f>'LOT 4 CHU GERONTO PSY'!F14</f>
        <v>0</v>
      </c>
      <c r="E13" s="95">
        <f>D13*C13</f>
        <v>0</v>
      </c>
    </row>
    <row r="14" spans="1:5" s="29" customFormat="1" ht="24.95" customHeight="1" x14ac:dyDescent="0.25">
      <c r="A14" s="106" t="s">
        <v>66</v>
      </c>
      <c r="B14" s="56" t="s">
        <v>87</v>
      </c>
      <c r="C14" s="3">
        <v>75000</v>
      </c>
      <c r="D14" s="95">
        <f>'LOT 4 CHU GERONTO PSY'!F15</f>
        <v>0</v>
      </c>
      <c r="E14" s="95">
        <f t="shared" ref="E14:E15" si="0">D14*C14</f>
        <v>0</v>
      </c>
    </row>
    <row r="15" spans="1:5" s="29" customFormat="1" ht="24.95" customHeight="1" thickBot="1" x14ac:dyDescent="0.3">
      <c r="A15" s="106" t="s">
        <v>69</v>
      </c>
      <c r="B15" s="56" t="s">
        <v>86</v>
      </c>
      <c r="C15" s="3">
        <v>3200</v>
      </c>
      <c r="D15" s="95">
        <f>'LOT 4 CHU GERONTO PSY'!F16</f>
        <v>0</v>
      </c>
      <c r="E15" s="95">
        <f t="shared" si="0"/>
        <v>0</v>
      </c>
    </row>
    <row r="16" spans="1:5" ht="33.75" customHeight="1" thickBot="1" x14ac:dyDescent="0.3">
      <c r="D16" s="117" t="s">
        <v>136</v>
      </c>
      <c r="E16" s="117">
        <f>E13+E14+E15</f>
        <v>0</v>
      </c>
    </row>
    <row r="17" spans="5:5" x14ac:dyDescent="0.25">
      <c r="E17" s="29"/>
    </row>
  </sheetData>
  <mergeCells count="7">
    <mergeCell ref="A11:E11"/>
    <mergeCell ref="A1:E1"/>
    <mergeCell ref="A9:E9"/>
    <mergeCell ref="A10:E10"/>
    <mergeCell ref="A5:E5"/>
    <mergeCell ref="A7:E7"/>
    <mergeCell ref="A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10" workbookViewId="0">
      <selection activeCell="A5" sqref="A5:H5"/>
    </sheetView>
  </sheetViews>
  <sheetFormatPr baseColWidth="10" defaultRowHeight="12.75" x14ac:dyDescent="0.25"/>
  <cols>
    <col min="1" max="1" width="11.42578125" style="24"/>
    <col min="2" max="2" width="26.28515625" style="27" customWidth="1"/>
    <col min="3" max="3" width="14.7109375" style="27" customWidth="1"/>
    <col min="4" max="4" width="19" style="27" customWidth="1"/>
    <col min="5" max="5" width="12.7109375" style="27" customWidth="1"/>
    <col min="6" max="6" width="12.140625" style="27" customWidth="1"/>
    <col min="7" max="7" width="11.42578125" style="27"/>
    <col min="8" max="8" width="16" style="27" customWidth="1"/>
    <col min="9" max="16384" width="11.42578125" style="27"/>
  </cols>
  <sheetData>
    <row r="1" spans="1:8" x14ac:dyDescent="0.25">
      <c r="A1" s="219" t="str">
        <f>+'LOT 2 CHU PP (tournée 1)'!A1:B1</f>
        <v>AFFAIRE 25A0062</v>
      </c>
      <c r="B1" s="219"/>
      <c r="C1" s="219"/>
      <c r="D1" s="219"/>
      <c r="E1" s="219"/>
      <c r="F1" s="219"/>
      <c r="G1" s="219"/>
      <c r="H1" s="219"/>
    </row>
    <row r="2" spans="1:8" x14ac:dyDescent="0.25">
      <c r="B2" s="21"/>
    </row>
    <row r="3" spans="1:8" ht="12.75" customHeight="1" x14ac:dyDescent="0.25">
      <c r="A3" s="188" t="str">
        <f>+'LOT 2 CHU PP (tournée 1)'!A2:B2</f>
        <v>FOURNITURE ET LIVRAISON DE PAIN VIENNOISERIE et FARINE POUR LES ETABLISSEMENTS DU GHT EST HERAULT ET SUD AVEYRON</v>
      </c>
      <c r="B3" s="188"/>
      <c r="C3" s="188"/>
      <c r="D3" s="188"/>
      <c r="E3" s="188"/>
      <c r="F3" s="188"/>
      <c r="G3" s="188"/>
      <c r="H3" s="188"/>
    </row>
    <row r="4" spans="1:8" x14ac:dyDescent="0.25">
      <c r="A4" s="36"/>
      <c r="B4" s="35"/>
    </row>
    <row r="5" spans="1:8" ht="51" customHeight="1" x14ac:dyDescent="0.25">
      <c r="A5" s="189" t="s">
        <v>146</v>
      </c>
      <c r="B5" s="189"/>
      <c r="C5" s="189"/>
      <c r="D5" s="189"/>
      <c r="E5" s="189"/>
      <c r="F5" s="189"/>
      <c r="G5" s="189"/>
      <c r="H5" s="189"/>
    </row>
    <row r="6" spans="1:8" ht="12.75" customHeight="1" x14ac:dyDescent="0.25">
      <c r="C6" s="29"/>
    </row>
    <row r="7" spans="1:8" s="32" customFormat="1" ht="12.75" customHeight="1" x14ac:dyDescent="0.25">
      <c r="A7" s="190" t="s">
        <v>108</v>
      </c>
      <c r="B7" s="190"/>
      <c r="C7" s="190"/>
      <c r="D7" s="190"/>
      <c r="E7" s="190"/>
      <c r="F7" s="190"/>
      <c r="G7" s="190"/>
      <c r="H7" s="190"/>
    </row>
    <row r="8" spans="1:8" s="32" customFormat="1" ht="13.5" thickBot="1" x14ac:dyDescent="0.3">
      <c r="A8" s="1"/>
      <c r="B8" s="1"/>
      <c r="C8" s="29"/>
    </row>
    <row r="9" spans="1:8" s="32" customFormat="1" ht="15" x14ac:dyDescent="0.25">
      <c r="A9" s="1"/>
      <c r="B9" s="1"/>
      <c r="C9" s="221" t="s">
        <v>100</v>
      </c>
      <c r="D9" s="222"/>
      <c r="E9" s="222"/>
      <c r="F9" s="222"/>
      <c r="G9" s="222"/>
      <c r="H9" s="223"/>
    </row>
    <row r="10" spans="1:8" ht="25.5" customHeight="1" x14ac:dyDescent="0.25">
      <c r="A10" s="186" t="s">
        <v>70</v>
      </c>
      <c r="B10" s="195" t="s">
        <v>21</v>
      </c>
      <c r="C10" s="205" t="s">
        <v>101</v>
      </c>
      <c r="D10" s="207" t="s">
        <v>102</v>
      </c>
      <c r="E10" s="203" t="s">
        <v>103</v>
      </c>
      <c r="F10" s="204"/>
      <c r="G10" s="207" t="s">
        <v>104</v>
      </c>
      <c r="H10" s="211" t="s">
        <v>105</v>
      </c>
    </row>
    <row r="11" spans="1:8" x14ac:dyDescent="0.25">
      <c r="A11" s="186"/>
      <c r="B11" s="196"/>
      <c r="C11" s="206"/>
      <c r="D11" s="208"/>
      <c r="E11" s="44" t="s">
        <v>106</v>
      </c>
      <c r="F11" s="44" t="s">
        <v>107</v>
      </c>
      <c r="G11" s="208"/>
      <c r="H11" s="212"/>
    </row>
    <row r="12" spans="1:8" ht="24.95" customHeight="1" x14ac:dyDescent="0.25">
      <c r="A12" s="37" t="s">
        <v>64</v>
      </c>
      <c r="B12" s="56" t="s">
        <v>88</v>
      </c>
      <c r="C12" s="168"/>
      <c r="D12" s="169"/>
      <c r="E12" s="169"/>
      <c r="F12" s="152"/>
      <c r="G12" s="152"/>
      <c r="H12" s="86"/>
    </row>
    <row r="13" spans="1:8" ht="24.95" customHeight="1" x14ac:dyDescent="0.25">
      <c r="A13" s="37" t="s">
        <v>66</v>
      </c>
      <c r="B13" s="56" t="s">
        <v>89</v>
      </c>
      <c r="C13" s="85"/>
      <c r="D13" s="152"/>
      <c r="E13" s="152"/>
      <c r="F13" s="152"/>
      <c r="G13" s="152"/>
      <c r="H13" s="86"/>
    </row>
    <row r="14" spans="1:8" ht="24.95" customHeight="1" x14ac:dyDescent="0.25">
      <c r="A14" s="37" t="s">
        <v>69</v>
      </c>
      <c r="B14" s="56" t="s">
        <v>90</v>
      </c>
      <c r="C14" s="85"/>
      <c r="D14" s="152"/>
      <c r="E14" s="152"/>
      <c r="F14" s="152"/>
      <c r="G14" s="152"/>
      <c r="H14" s="86"/>
    </row>
    <row r="15" spans="1:8" ht="24.95" customHeight="1" x14ac:dyDescent="0.25">
      <c r="A15" s="37" t="s">
        <v>71</v>
      </c>
      <c r="B15" s="56" t="s">
        <v>91</v>
      </c>
      <c r="C15" s="168"/>
      <c r="D15" s="169"/>
      <c r="E15" s="169"/>
      <c r="F15" s="152"/>
      <c r="G15" s="152"/>
      <c r="H15" s="86"/>
    </row>
    <row r="16" spans="1:8" ht="24.95" customHeight="1" x14ac:dyDescent="0.25">
      <c r="A16" s="37" t="s">
        <v>72</v>
      </c>
      <c r="B16" s="56" t="s">
        <v>92</v>
      </c>
      <c r="C16" s="85"/>
      <c r="D16" s="152"/>
      <c r="E16" s="152"/>
      <c r="F16" s="152"/>
      <c r="G16" s="152"/>
      <c r="H16" s="86"/>
    </row>
    <row r="17" spans="1:8" ht="24.95" customHeight="1" x14ac:dyDescent="0.25">
      <c r="A17" s="37" t="s">
        <v>73</v>
      </c>
      <c r="B17" s="56" t="s">
        <v>144</v>
      </c>
      <c r="C17" s="85"/>
      <c r="D17" s="152"/>
      <c r="E17" s="152"/>
      <c r="F17" s="152"/>
      <c r="G17" s="152"/>
      <c r="H17" s="86"/>
    </row>
    <row r="18" spans="1:8" ht="24.95" customHeight="1" thickBot="1" x14ac:dyDescent="0.3">
      <c r="A18" s="37" t="s">
        <v>74</v>
      </c>
      <c r="B18" s="56" t="s">
        <v>143</v>
      </c>
      <c r="C18" s="171"/>
      <c r="D18" s="172"/>
      <c r="E18" s="172"/>
      <c r="F18" s="173"/>
      <c r="G18" s="173"/>
      <c r="H18" s="174"/>
    </row>
    <row r="20" spans="1:8" ht="15" x14ac:dyDescent="0.25">
      <c r="A20" s="185" t="s">
        <v>118</v>
      </c>
      <c r="B20" s="185"/>
      <c r="C20" s="185"/>
      <c r="D20" s="185"/>
      <c r="E20" s="87"/>
      <c r="F20" s="88" t="s">
        <v>119</v>
      </c>
    </row>
  </sheetData>
  <mergeCells count="13">
    <mergeCell ref="A7:H7"/>
    <mergeCell ref="A5:H5"/>
    <mergeCell ref="A3:H3"/>
    <mergeCell ref="A1:H1"/>
    <mergeCell ref="A20:D20"/>
    <mergeCell ref="C9:H9"/>
    <mergeCell ref="E10:F10"/>
    <mergeCell ref="B10:B11"/>
    <mergeCell ref="A10:A11"/>
    <mergeCell ref="C10:C11"/>
    <mergeCell ref="D10:D11"/>
    <mergeCell ref="G10:G11"/>
    <mergeCell ref="H10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1</vt:i4>
      </vt:variant>
    </vt:vector>
  </HeadingPairs>
  <TitlesOfParts>
    <vt:vector size="33" baseType="lpstr">
      <vt:lpstr>LOT 1 CHU M PAIN PATIENT</vt:lpstr>
      <vt:lpstr>LOT 1 DQE</vt:lpstr>
      <vt:lpstr>LOT 2 CHU PP (tournée 1)</vt:lpstr>
      <vt:lpstr>LOT 2 DQE</vt:lpstr>
      <vt:lpstr>LOT 3 CHU PP (tournée 2)</vt:lpstr>
      <vt:lpstr>LOT 3 DQE</vt:lpstr>
      <vt:lpstr>LOT 4 CHU GERONTO PSY</vt:lpstr>
      <vt:lpstr>LOT 4 DQE</vt:lpstr>
      <vt:lpstr>LOT 5 CHU SELFS INTERNATS BIO</vt:lpstr>
      <vt:lpstr>LOT 5 DQE</vt:lpstr>
      <vt:lpstr>LOT 6 GALETTES ET ROYAUMES CHU</vt:lpstr>
      <vt:lpstr>DQE LOT 6</vt:lpstr>
      <vt:lpstr>LOT 7 CHU VIENNOISERIE CHU</vt:lpstr>
      <vt:lpstr>DQE LOT 7</vt:lpstr>
      <vt:lpstr>LOT 8 SETE</vt:lpstr>
      <vt:lpstr>DQE LOT 8</vt:lpstr>
      <vt:lpstr>LOT 9 LUNEL</vt:lpstr>
      <vt:lpstr>DQE LOT 9</vt:lpstr>
      <vt:lpstr>LOT 10 CLERMONT L</vt:lpstr>
      <vt:lpstr>DQE LOT 10</vt:lpstr>
      <vt:lpstr>LOT 11 CH LAMALOU </vt:lpstr>
      <vt:lpstr>DQE LOT 11</vt:lpstr>
      <vt:lpstr>LOT 12 CH LODEVE</vt:lpstr>
      <vt:lpstr>DQE LOT 12</vt:lpstr>
      <vt:lpstr>LOT 13 MILLAU</vt:lpstr>
      <vt:lpstr>DQE LOT 13</vt:lpstr>
      <vt:lpstr>LOT 14 EHPAD</vt:lpstr>
      <vt:lpstr>DQE LOT 14</vt:lpstr>
      <vt:lpstr>LOT 15 ST AFFRIQUE</vt:lpstr>
      <vt:lpstr>DQE LOT 15</vt:lpstr>
      <vt:lpstr>LOT 16</vt:lpstr>
      <vt:lpstr>DQE LOT 16</vt:lpstr>
      <vt:lpstr>'LOT 1 CHU M PAIN PATIENT'!Zone_d_impression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LOBJOIS SISSIA</cp:lastModifiedBy>
  <cp:lastPrinted>2020-12-10T09:10:24Z</cp:lastPrinted>
  <dcterms:created xsi:type="dcterms:W3CDTF">2020-11-27T12:45:11Z</dcterms:created>
  <dcterms:modified xsi:type="dcterms:W3CDTF">2025-07-28T07:25:46Z</dcterms:modified>
</cp:coreProperties>
</file>